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ramacionLA\Documents\012 CUENTAS PUBLICAS\CUENTAS PUBLICAS 2021\03 CUENTA PUBLICA Marzo 2021\"/>
    </mc:Choice>
  </mc:AlternateContent>
  <bookViews>
    <workbookView xWindow="0" yWindow="0" windowWidth="24000" windowHeight="8835"/>
  </bookViews>
  <sheets>
    <sheet name="2do trim" sheetId="6" r:id="rId1"/>
    <sheet name="FIII" sheetId="5" r:id="rId2"/>
  </sheets>
  <externalReferences>
    <externalReference r:id="rId3"/>
    <externalReference r:id="rId4"/>
    <externalReference r:id="rId5"/>
  </externalReferences>
  <definedNames>
    <definedName name="_xlnm._FilterDatabase" localSheetId="0" hidden="1">'2do trim'!$A$1:$P$226</definedName>
    <definedName name="_xlnm._FilterDatabase" localSheetId="1" hidden="1">FIII!$A$8:$C$22</definedName>
    <definedName name="ALFREDO">[1]partidas!$A$3:$D$119</definedName>
    <definedName name="antes" localSheetId="0">#REF!</definedName>
    <definedName name="antes">#REF!</definedName>
    <definedName name="LISTA" localSheetId="0">[3]Hoja1!#REF!</definedName>
    <definedName name="LISTA">[3]Hoja1!#REF!</definedName>
    <definedName name="MAT" localSheetId="0">#REF!</definedName>
    <definedName name="MAT">#REF!</definedName>
    <definedName name="NAME" localSheetId="0">#REF!</definedName>
    <definedName name="NAME">#REF!</definedName>
    <definedName name="_xlnm.Print_Titles" localSheetId="0">'2do trim'!$1:$1</definedName>
    <definedName name="_xlnm.Print_Titles" localSheetId="1">FIII!$1:$9</definedName>
  </definedNames>
  <calcPr calcId="152511"/>
</workbook>
</file>

<file path=xl/calcChain.xml><?xml version="1.0" encoding="utf-8"?>
<calcChain xmlns="http://schemas.openxmlformats.org/spreadsheetml/2006/main">
  <c r="P2" i="6" l="1"/>
  <c r="P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7" i="6"/>
  <c r="P78" i="6"/>
  <c r="P79" i="6"/>
  <c r="P82" i="6"/>
  <c r="P83" i="6"/>
  <c r="P84" i="6"/>
  <c r="P85" i="6"/>
  <c r="P86" i="6"/>
  <c r="P87" i="6"/>
  <c r="P88" i="6"/>
  <c r="P89" i="6"/>
  <c r="P90" i="6"/>
  <c r="P93" i="6"/>
  <c r="P94" i="6"/>
  <c r="P109" i="6"/>
  <c r="P110" i="6"/>
  <c r="P111" i="6"/>
  <c r="P112" i="6"/>
  <c r="P113" i="6"/>
  <c r="P114" i="6"/>
  <c r="P115" i="6"/>
  <c r="P116" i="6"/>
  <c r="P117" i="6"/>
  <c r="P118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5" i="6"/>
  <c r="P206" i="6"/>
  <c r="P207" i="6"/>
  <c r="P208" i="6"/>
  <c r="P209" i="6"/>
  <c r="P210" i="6"/>
  <c r="P211" i="6"/>
  <c r="P212" i="6"/>
  <c r="P213" i="6"/>
  <c r="P214" i="6"/>
  <c r="P215" i="6"/>
  <c r="P216" i="6"/>
  <c r="P217" i="6"/>
  <c r="P218" i="6"/>
  <c r="P219" i="6"/>
  <c r="P220" i="6"/>
  <c r="P221" i="6"/>
  <c r="P222" i="6"/>
  <c r="P223" i="6"/>
  <c r="P224" i="6"/>
  <c r="P225" i="6"/>
  <c r="P226" i="6"/>
  <c r="L227" i="6"/>
  <c r="M227" i="6"/>
  <c r="N227" i="6"/>
  <c r="O227" i="6"/>
  <c r="P227" i="6"/>
  <c r="M235" i="6"/>
  <c r="M236" i="6" s="1"/>
  <c r="I194" i="6"/>
  <c r="J18" i="6"/>
  <c r="I190" i="6"/>
  <c r="J8" i="6"/>
  <c r="J249" i="6"/>
  <c r="J248" i="6"/>
  <c r="J244" i="6"/>
  <c r="J243" i="6"/>
  <c r="J242" i="6"/>
  <c r="K227" i="6"/>
  <c r="K231" i="6" s="1"/>
  <c r="I227" i="6"/>
  <c r="J227" i="6"/>
  <c r="J240" i="6" s="1"/>
  <c r="J245" i="6" l="1"/>
  <c r="J250" i="6"/>
  <c r="O230" i="6"/>
  <c r="K232" i="6"/>
  <c r="K233" i="6" s="1"/>
  <c r="C22" i="5"/>
</calcChain>
</file>

<file path=xl/sharedStrings.xml><?xml version="1.0" encoding="utf-8"?>
<sst xmlns="http://schemas.openxmlformats.org/spreadsheetml/2006/main" count="1679" uniqueCount="600">
  <si>
    <t>Localidad</t>
  </si>
  <si>
    <t>Beneficiarios</t>
  </si>
  <si>
    <t>Obra o Accion a realizar</t>
  </si>
  <si>
    <t>Ubicación</t>
  </si>
  <si>
    <t>Entidad</t>
  </si>
  <si>
    <t>Municipio</t>
  </si>
  <si>
    <t>Metas</t>
  </si>
  <si>
    <t>MUNICIPIO DE JALAPA</t>
  </si>
  <si>
    <t>Periodo :</t>
  </si>
  <si>
    <t>N° Obra</t>
  </si>
  <si>
    <t>Costo</t>
  </si>
  <si>
    <t>Monto que reciban del FISMDF</t>
  </si>
  <si>
    <t>MONTOS QUE RECIBEN, OBRAS Y ACCIONES A REALIZAR CON FONDO III  (FISMDF)</t>
  </si>
  <si>
    <t>Tabasco</t>
  </si>
  <si>
    <t>Jalapa</t>
  </si>
  <si>
    <t>1 ACCION</t>
  </si>
  <si>
    <t>K002-001.- EQUIPAMIENTO DE POZO PROFUNDO DE AGUA POTABLE CON EQUIPO DE BOMBEO SUMERGIBLE EN EL MUNICIPIO DE JALAPA, LOCALIDAD RANCHERIA MONTAÑA</t>
  </si>
  <si>
    <t>RA. MONTAÑA</t>
  </si>
  <si>
    <t>338 PERSONAS</t>
  </si>
  <si>
    <t>K002-001</t>
  </si>
  <si>
    <t>EQUIPAMIENTO DE POZO PROFUNDO DE AGUA POTABLE CON EQUIPO DE BOMBEO SUMERGIBLE EN EL MUNICIPIO DE JALAPA, LOCALIDAD RANCHERIA MONTAÑA</t>
  </si>
  <si>
    <t>K002-002</t>
  </si>
  <si>
    <t>EQUIPAMIENTO DE POZO PROFUNDO DE AGUA POTABLE CON EQUIPO DE BOMBEO EN EL MUNICIPIO DE JALAPA, LOCALIDAD RANCHERIA CHIPILINAR SEGUNDA SECCION</t>
  </si>
  <si>
    <t>K002-003</t>
  </si>
  <si>
    <t>REHABILITACION DE RED DE AGUA POTABLE EN EL MUNICIPIO DE JALAPA, LOCALIDAD RANCHERIA CHICHONAL PRIMERA SECCION (SECTOR LOS JIMENEZ)</t>
  </si>
  <si>
    <t>K002-004</t>
  </si>
  <si>
    <t>REHABILITACION DE RED DE AGUA POTABLE EN EL MUNICIPIO DE JALAPA, LOCALIDAD RANCHERIA SAN MIGUEL AFUERA (SECTOR LOS SANCHEZ)</t>
  </si>
  <si>
    <t>K005-001</t>
  </si>
  <si>
    <t>MANTENIMIENTO DE GUARNICIONES Y BANQUETAS CON PINTURA EN EL MUNICIPIO DE JALAPA, LOCALIDAD CIUDAD DE JALAPA</t>
  </si>
  <si>
    <t>K008-002</t>
  </si>
  <si>
    <t>REHABILITACION DE CAMINO CON GRAVA DE REVESTIMIENTO EN EL MUNICIPIO DE JALAPA, LOCALIDAD RANCHERIA EL CERRO.</t>
  </si>
  <si>
    <t>K008-003</t>
  </si>
  <si>
    <t>REHABILITACION DE CAMINO CON GRAVA DE REVESTIMIENTO EN EL MUNICIPIO DE JALAPA, LOCALIDAD RANCHERIA VICTOR FERNANDEZ MANERO PRIMERA SECCION.</t>
  </si>
  <si>
    <t>K008-004</t>
  </si>
  <si>
    <t>CONSTRUCCION DE PAVIMENTACION A BASE DE ASFALTO EN EL MUNICIPIO DE JALAPA, LOCALIDAD RANCHERIA SAN JUAN EL ALTO PRIMERA SECCION.</t>
  </si>
  <si>
    <t>K008-005</t>
  </si>
  <si>
    <t>CONSTRUCCION DE PAVIMENTACION A BASE DE CONCRETO HIDRAULICO EN EL MUNICIPIO DE JALAPA, LOCALIDAD RANCHERIA SAN MIGUEL AFUERA SECTOR LOS SANCHEZ</t>
  </si>
  <si>
    <t>K008-006</t>
  </si>
  <si>
    <t>CONSTRUCCION DE PAVIMENTACION A BASE DE CONCRETO HIDRAULICO EN EL MUNICIPIO DE JALAPA, LOCALIDAD RANCHERIA SAN JUAN EL ALTO SEGUNDA SECCION SECTOR LA TELESECUNDARIA</t>
  </si>
  <si>
    <t>K008-007</t>
  </si>
  <si>
    <t>CONSTRUCCION DE PAVIMENTACION A BASE DE ASFALTO EN EL MUNICIPIO DE JALAPA, LOCALIDAD RANCHERIA CHICHONAL PRIMERA SECCION (SECTOR LOS JIMENEZ).</t>
  </si>
  <si>
    <t>K008-008</t>
  </si>
  <si>
    <t>MANTENIMIENTO DE CAMINO CON GRAVA EN EL MUNICIPIO DE JALAPA, LOCALIDAD RANCHERIA MONTAÑA (SECTOR EL CHILON)</t>
  </si>
  <si>
    <t>K002-002.- EQUIPAMIENTO DE POZO PROFUNDO DE AGUA POTABLE CON EQUIPO DE BOMBEO EN EL MUNICIPIO DE JALAPA, LOCALIDAD RANCHERIA CHIPILINAR SEGUNDA SECCION</t>
  </si>
  <si>
    <t>K002-003.- REHABILITACION DE RED DE AGUA POTABLE EN EL MUNICIPIO DE JALAPA, LOCALIDAD RANCHERIA CHICHONAL PRIMERA SECCION (SECTOR LOS JIMENEZ)</t>
  </si>
  <si>
    <t>K002-004.- REHABILITACION DE RED DE AGUA POTABLE EN EL MUNICIPIO DE JALAPA, LOCALIDAD RANCHERIA SAN MIGUEL AFUERA (SECTOR LOS SANCHEZ)</t>
  </si>
  <si>
    <t>K005-001.- MANTENIMIENTO DE GUARNICIONES Y BANQUETAS CON PINTURA EN EL MUNICIPIO DE JALAPA, LOCALIDAD CIUDAD DE JALAPA</t>
  </si>
  <si>
    <t>K008-002.- REHABILITACION DE CAMINO CON GRAVA DE REVESTIMIENTO EN EL MUNICIPIO DE JALAPA, LOCALIDAD RANCHERIA EL CERRO.</t>
  </si>
  <si>
    <t>K008-003.-REHABILITACION DE CAMINO CON GRAVA DE REVESTIMIENTO EN EL MUNICIPIO DE JALAPA, LOCALIDAD RANCHERIA VICTOR FERNANDEZ MANERO PRIMERA SECCION.</t>
  </si>
  <si>
    <t>K008-004.-CONSTRUCCION DE PAVIMENTACION A BASE DE ASFALTO EN EL MUNICIPIO DE JALAPA, LOCALIDAD RANCHERIA SAN JUAN EL ALTO PRIMERA SECCION.</t>
  </si>
  <si>
    <t>K008-005.- CONSTRUCCION DE PAVIMENTACION A BASE DE CONCRETO HIDRAULICO EN EL MUNICIPIO DE JALAPA, LOCALIDAD RANCHERIA SAN MIGUEL AFUERA SECTOR LOS SANCHEZ</t>
  </si>
  <si>
    <t>K008-006.-CONSTRUCCION DE PAVIMENTACION A BASE DE CONCRETO HIDRAULICO EN EL MUNICIPIO DE JALAPA, LOCALIDAD RANCHERIA SAN JUAN EL ALTO SEGUNDA SECCION SECTOR LA TELESECUNDARIA</t>
  </si>
  <si>
    <t>K008-007.-CONSTRUCCION DE PAVIMENTACION A BASE DE ASFALTO EN EL MUNICIPIO DE JALAPA, LOCALIDAD RANCHERIA CHICHONAL PRIMERA SECCION (SECTOR LOS JIMENEZ).</t>
  </si>
  <si>
    <t>K008-008.-MANTENIMIENTO DE CAMINO CON GRAVA EN EL MUNICIPIO DE JALAPA, LOCALIDAD RANCHERIA MONTAÑA (SECTOR EL CHILON)</t>
  </si>
  <si>
    <t>RA. CHIPILINAR 2DA. SECC.</t>
  </si>
  <si>
    <t>RA. CHICHONAL 1RA. SECC.</t>
  </si>
  <si>
    <t>RA. SAN MIGUEL AFUERA</t>
  </si>
  <si>
    <t>CD. DE JALAPA</t>
  </si>
  <si>
    <t>RA. EL CERRO</t>
  </si>
  <si>
    <t>RA. VICTOR FERNANDEZ MANERA 1RA. SECC.</t>
  </si>
  <si>
    <t>RA. SAN JUAN EL ALTO 1RA SECC.</t>
  </si>
  <si>
    <t>RA. SAN JUAN EL ALTO 2DA SECC.</t>
  </si>
  <si>
    <t>01 de Enero al 30 de Junio de 2021</t>
  </si>
  <si>
    <t>N° DE UNIDAD ADMINISTRATIVA</t>
  </si>
  <si>
    <t>FUENTE</t>
  </si>
  <si>
    <t>PROCEDENCIA</t>
  </si>
  <si>
    <t>DESCRICPION DE PROCEDENCIA</t>
  </si>
  <si>
    <t>N° PROYECTO</t>
  </si>
  <si>
    <t>DESCRIPCION DE PROYECTO DE INVERSION</t>
  </si>
  <si>
    <t>CLAVE</t>
  </si>
  <si>
    <t>NOMBRE DE LA LOCALIDAD</t>
  </si>
  <si>
    <t>IMPORTE APROBADO PRESUPUESTO INICIAL</t>
  </si>
  <si>
    <t>IMPORTE INICIAL</t>
  </si>
  <si>
    <t>VIGENTE</t>
  </si>
  <si>
    <t>COMPROMETIDO</t>
  </si>
  <si>
    <t>DEVENGADO</t>
  </si>
  <si>
    <t>Ejercido</t>
  </si>
  <si>
    <t>PAGADO</t>
  </si>
  <si>
    <t>POR EJERCER</t>
  </si>
  <si>
    <t>MU.10</t>
  </si>
  <si>
    <t>25</t>
  </si>
  <si>
    <t>036</t>
  </si>
  <si>
    <t>Fondo IV 2021</t>
  </si>
  <si>
    <t>E001-001</t>
  </si>
  <si>
    <t xml:space="preserve"> SERVICIO DE AGUA POTABLE EN  EDIFICIOS PUBLICOS</t>
  </si>
  <si>
    <t>MU.08</t>
  </si>
  <si>
    <t>11</t>
  </si>
  <si>
    <t>030</t>
  </si>
  <si>
    <t>Participaciones 2021</t>
  </si>
  <si>
    <t>E002-001</t>
  </si>
  <si>
    <t>GASTOS DE OPERACIÓN DE DRENAJE, ALCANTARILLADO y SANEAMIENTO</t>
  </si>
  <si>
    <t>14</t>
  </si>
  <si>
    <t>033</t>
  </si>
  <si>
    <t>Ingresos de Gestion 2021</t>
  </si>
  <si>
    <t>E002-002</t>
  </si>
  <si>
    <t>MU.12</t>
  </si>
  <si>
    <t>E019-001</t>
  </si>
  <si>
    <t>GASTOS DE OPERACIÓN DE LA DIRECCION DE TRANSITO.</t>
  </si>
  <si>
    <t>16</t>
  </si>
  <si>
    <t>037</t>
  </si>
  <si>
    <t>Transito Convenio 2021</t>
  </si>
  <si>
    <t>E019-002</t>
  </si>
  <si>
    <t>GASTOS DE OPERACIÓN DE DIRECCION DE TRANSITO (CONVENIO)</t>
  </si>
  <si>
    <t>E019-003</t>
  </si>
  <si>
    <t>GASTOS DE OPERACIÓN DE LA DIRECCION DE TRANSITO</t>
  </si>
  <si>
    <t>008</t>
  </si>
  <si>
    <t>Transito Convenio 2020</t>
  </si>
  <si>
    <t>E019-004</t>
  </si>
  <si>
    <t>GASTOS DE OPERACIÓN DE DIRECCION DE TRANSITO(Economias)</t>
  </si>
  <si>
    <t>MU.17</t>
  </si>
  <si>
    <t>E029-001</t>
  </si>
  <si>
    <t>GASTOS DE OPERACIÓN DE UNIDAD DE PROTECCION CIVIL</t>
  </si>
  <si>
    <t>E029-002</t>
  </si>
  <si>
    <t>MU.02</t>
  </si>
  <si>
    <t>E048-001</t>
  </si>
  <si>
    <t>GASTOS DE OPERACIÓN DE REGISTRO CIVIL</t>
  </si>
  <si>
    <t>E048-002</t>
  </si>
  <si>
    <t>MU.16</t>
  </si>
  <si>
    <t>E056-001</t>
  </si>
  <si>
    <t>GASTOS DE OPERACIÓN DE LIMPIA Y RECOLECCION DE BASURA</t>
  </si>
  <si>
    <t>E056-002</t>
  </si>
  <si>
    <t>031</t>
  </si>
  <si>
    <t>I.S.R. Participable 2021</t>
  </si>
  <si>
    <t>E056-003</t>
  </si>
  <si>
    <t>034</t>
  </si>
  <si>
    <t>Hidrocarburos 2021</t>
  </si>
  <si>
    <t>E056-004</t>
  </si>
  <si>
    <t>GASTOS DE OPERACIÓN DE RELLENO SANITARIO</t>
  </si>
  <si>
    <t>001</t>
  </si>
  <si>
    <t>Participaciones 2020</t>
  </si>
  <si>
    <t>E056-005</t>
  </si>
  <si>
    <t>ADQUISICION DE CONTENEDORES PARA BASURA</t>
  </si>
  <si>
    <t>E056-006</t>
  </si>
  <si>
    <t>E057-001</t>
  </si>
  <si>
    <t>GASTOS DE OPERACIÓN DE MANTENIMIENTO A VIALIDADES Y ESPACIOS PUBLICOS</t>
  </si>
  <si>
    <t>E057-002</t>
  </si>
  <si>
    <t>E058-001</t>
  </si>
  <si>
    <t>GASTOS DE OPERACION DE ALUMBRADO PUBLICO</t>
  </si>
  <si>
    <t>E058-002</t>
  </si>
  <si>
    <t>E058-003</t>
  </si>
  <si>
    <t>SERVICIO DE ENERGIA ELECTRICA DE ALUMBRADO PUBLICO Y  EDIFICIOS PUBLICOS</t>
  </si>
  <si>
    <t>E058-004</t>
  </si>
  <si>
    <t>038</t>
  </si>
  <si>
    <t>FEIEF 2021</t>
  </si>
  <si>
    <t>E058-005</t>
  </si>
  <si>
    <t>035</t>
  </si>
  <si>
    <t>Fondo III 2021</t>
  </si>
  <si>
    <t>E058-006</t>
  </si>
  <si>
    <t xml:space="preserve">EQUIPAMIENTO DE ALUMBRADO PUBLICO CON LAMPARAS TIPO LED EN EL MUNICIPIO DE JALAPA LOCALIDAD POB AQUILES SERDAN 1RA. SECC. </t>
  </si>
  <si>
    <t>POB. AQUILES SERDAN 1RA. SECC.</t>
  </si>
  <si>
    <t>E058-007</t>
  </si>
  <si>
    <t xml:space="preserve">EQUIPAMIENTO DE ALUMBRADO PUBLICO CON LAMPARAS TIPO LED EN EL MUNICIPIO JALAPA LOCALIDAD EJ.CHIPILINAR 3RA. SECC. </t>
  </si>
  <si>
    <t>EJIDO CHIPILINAR 3RA. SECC.</t>
  </si>
  <si>
    <t>E058-008</t>
  </si>
  <si>
    <t xml:space="preserve">EQUIPAMIENTO DE ALUMBRADO PUBLICO CON LAMPARAS TIPO LED EN EL MUNICIPIO DE JALAPA LOCALIDAD POB ASTAPA </t>
  </si>
  <si>
    <t>POB. ASTAPA</t>
  </si>
  <si>
    <t>E058-009</t>
  </si>
  <si>
    <t xml:space="preserve">EQUIPAMIENTO DE ALUMBRADO PUBLICO CON LAMPARAS TIPO LED EN EL MUNICIPIO DE JALAPA LOCALIDAD RA.CHIPILINAR 1RA. SECC </t>
  </si>
  <si>
    <t xml:space="preserve">RA. CHIPILINAR 1RA. SECC. </t>
  </si>
  <si>
    <t>E058-010</t>
  </si>
  <si>
    <t>EQUIPAMIENTO DE ALUMBRADO PUBLICO CON LAMPARAS TIPO LED EN EL MUNICIPIO DE JALAPA LOCALIDAD RA CHIPILINAR LA LIMA</t>
  </si>
  <si>
    <t>RA. CHIPILINAR 1RA. SECC. LA LIMA</t>
  </si>
  <si>
    <t>E058-011</t>
  </si>
  <si>
    <t xml:space="preserve">EQUIPAMIENTO DE ALUMBRADO PUBLICO CON LAMPARAS TIPO LED EN EL MUNICIPIO DE JALAPA LOCALIDAD POB JAHUACAPA </t>
  </si>
  <si>
    <t>POB. JAHUACAPA</t>
  </si>
  <si>
    <t>E058-012</t>
  </si>
  <si>
    <t xml:space="preserve">EQUIPAMIENTO DE ALUMBRADO PUBLICO CON LAMPARAS TIPO LED EN EL MUNICIPIO DE JALAPA LOCALIDAD EJ. JAHUACAPA </t>
  </si>
  <si>
    <t>EJIDO JAHUACAPA (PUENTE GRANDE)</t>
  </si>
  <si>
    <t>E058-013</t>
  </si>
  <si>
    <t xml:space="preserve">EQUIPAMIENTO DE ALUMBRADO PUBLICO CON LAMPARAS TIPO LED EN EL MUNICIPIO DE JALAPA LOCALIDAD CIUDAD JALAPA </t>
  </si>
  <si>
    <t>E058-014</t>
  </si>
  <si>
    <t xml:space="preserve">EQUIPAMIENTO DE ALUMBRADO PUBLICO CON LAMPARAS TIPO LED  EN EL MUNICIPIO DE JALAPA  LOCALIDAD  COLONIA GONZALEZ </t>
  </si>
  <si>
    <t>COL. BENITO GONZALEZ</t>
  </si>
  <si>
    <t>E058-015</t>
  </si>
  <si>
    <t xml:space="preserve">EQUIPAMIENTO DE ALUMBRADO PUBLICO CON LAMPARAS TIPO LED EN EL MUNICIPIO DE JALAPA LOCALIDAD POB. FCO. J.SANTA MARIA </t>
  </si>
  <si>
    <t>POB. FCO. J. SANTAMARIA</t>
  </si>
  <si>
    <t>E058-016</t>
  </si>
  <si>
    <t xml:space="preserve">EQUIPAMIENTO DE ALUMBRADO PUBLICO CON LAMPARAS TIPO LED EN EL MUNICIPIO DE JALAPA LOCALIDAD RA. LA UNION </t>
  </si>
  <si>
    <t>RA. LA UNION (CLAVO DE LA VICTORIA)</t>
  </si>
  <si>
    <t>E058-017</t>
  </si>
  <si>
    <t>EQUIPAMIENTO DE ALUMBRADO PUBLICO CON LAMPARAS TIPO LED EN EL MUNICIPIO DE JALAPA LOCALIDAD EJIDO PUERTO RICO</t>
  </si>
  <si>
    <t>EJIDO PUERTO RICO</t>
  </si>
  <si>
    <t>E058-018</t>
  </si>
  <si>
    <t xml:space="preserve">EQUIPAMIENTO DE ALUMBRADO PUBLICO CON LAMPARAS TIPO LED EN EL MUNICIPIO DE JALAPA LOCALIDAD EJIDO MONTAÑA </t>
  </si>
  <si>
    <t>EJIDO MONTAÑA</t>
  </si>
  <si>
    <t>E058-019</t>
  </si>
  <si>
    <t xml:space="preserve">EQUIPAMIENTO DE ALUMBRADO PUBLICO CON LAMPARAS TIPO LED EN EL MUNICIPIO DE JALAPA LOCALIDAD RA.PUYACATENGO NORTE </t>
  </si>
  <si>
    <t>RA. PUYACATENGO NORTE</t>
  </si>
  <si>
    <t>E058-020</t>
  </si>
  <si>
    <t xml:space="preserve">EQUIPAMIENTO DE ALUMBRADO PUBLICO CON LAMPARAS TIPO LED EN EL MUNICIPIO DE JALAPA LOCALIDAD RA.CHICHONAL 1RA. SECC. </t>
  </si>
  <si>
    <t>E058-021</t>
  </si>
  <si>
    <t xml:space="preserve">EQUIPAMIENTO DE ALUMBRADO PUBLICO CON LAMPARAS TIPO LED EN EL MUNICIPIO DE JALAPA LOCALIDAD RA. SAN MIGUEL AFUERA. </t>
  </si>
  <si>
    <t>E058-022</t>
  </si>
  <si>
    <t>EQUIPAMIENTO DE ALUMBRADO PUBLICO CON LAMPARAS TIPO LED EN EL MUNICIPIO DE JALAPA LOCALIDAD EJIDO JALAPA</t>
  </si>
  <si>
    <t>EJIDO JALAPA</t>
  </si>
  <si>
    <t>E058-023</t>
  </si>
  <si>
    <t xml:space="preserve">EQUIPAMIENTO DE ALUMBRADO PUBLICO CON LAMPARAS TIPO LED EN EL MUNICIPIO DE JALAPA LOCALIDAD EJIDO. VICTOR FERNANDEZ MANERO 2DA. SECC. </t>
  </si>
  <si>
    <t>EJIDO VICTOR FDEZ. MANERO 2DA. SECC.</t>
  </si>
  <si>
    <t>MU.06</t>
  </si>
  <si>
    <t>F001-001</t>
  </si>
  <si>
    <t>MECANIZACION AGRICOLA 2021</t>
  </si>
  <si>
    <t>010</t>
  </si>
  <si>
    <t>FEIEF 2020</t>
  </si>
  <si>
    <t>F002-001</t>
  </si>
  <si>
    <t>APOYO CON CONSTRUCCION Y DESASOLVE DE JAGUEYES 2021</t>
  </si>
  <si>
    <t>F002-002</t>
  </si>
  <si>
    <t>APOYO CON DOTACION DE CERDOS</t>
  </si>
  <si>
    <t>F002-003</t>
  </si>
  <si>
    <t>APOYO CON DOTACION DE POLLITAS PONEDORAS</t>
  </si>
  <si>
    <t>F002-004</t>
  </si>
  <si>
    <t>APOYO CON DOTACION DE POLLITOS DE ENGORDA</t>
  </si>
  <si>
    <t>F003-001</t>
  </si>
  <si>
    <t>APOYO CON DOTACION DE CAYUCOS A PRODUCTORES</t>
  </si>
  <si>
    <t>MU.07</t>
  </si>
  <si>
    <t>F007-001</t>
  </si>
  <si>
    <t>ELABORACION DE MODULO SISTEMA APERTURA RAPIDO DE EMPRESAS</t>
  </si>
  <si>
    <t>F009-001</t>
  </si>
  <si>
    <t>APOYO CON MOLINOS ELECTRICO 1 H.P</t>
  </si>
  <si>
    <t>F009-002</t>
  </si>
  <si>
    <t>APOYO CON MOLINOS ELECTRICO 1/2 H.P</t>
  </si>
  <si>
    <t>006</t>
  </si>
  <si>
    <t>Fondo III 2020</t>
  </si>
  <si>
    <t>F015-002</t>
  </si>
  <si>
    <t>CONSTRUCCION DE VIVIENDAS, EN EL MUNICIPIO DE JALAPA, LOCALIDAD RANCHERIA SAN CRISTOBAL PRIMERA SECCION</t>
  </si>
  <si>
    <t>RA. SAN CRISTOBAL 1RA. SECC.</t>
  </si>
  <si>
    <t>F015-003</t>
  </si>
  <si>
    <t>CONSTRUCCION DE VIVIENDAS, EN EL MUNICIPIO DE JALAPA, LOCALIDAD RANCHERIA SAN CRISTOBAL SEGUNDA SECCION</t>
  </si>
  <si>
    <t>RA. SAN CRISTOBAL 2DA. SECC.</t>
  </si>
  <si>
    <t>F015-004</t>
  </si>
  <si>
    <t>CONSTRUCCION DE VIVIENDAS, EN EL MUNICIPIO DE JALAPA, LOCALIDAD EJIDO PUERTO RICO</t>
  </si>
  <si>
    <t>F015-005</t>
  </si>
  <si>
    <t>CONSTRUCCION DE VIVIENDAS, EN EL MUNICIPIO DE JALAPA, LOCALIDAD RANCHERIA CHICHONAL PRIMERA SECCION</t>
  </si>
  <si>
    <t>F015-006</t>
  </si>
  <si>
    <t>CONSTRUCCION DE VIVIENDAS, EN EL MUNICIPIO DE JALAPA, LOCALIDAD RA. VICTOR FERNANDEZ TERCERA SECCION (SAN ISIDRO)</t>
  </si>
  <si>
    <t>RA. VICTOR FDEZ. MANERO 3RA. SECC. (SAN ISIDRO)</t>
  </si>
  <si>
    <t>F015-007</t>
  </si>
  <si>
    <t>CONSTRUCCION DE VIVIENDAS, EN EL MUNICIPIO DE JALAPA, LOCALIDAD RANCHERIA CHIPILINAR CUARTA SECCION</t>
  </si>
  <si>
    <t>RA. CHIPILINAR 4TA. SECC.</t>
  </si>
  <si>
    <t>F015-008</t>
  </si>
  <si>
    <t>CONSTRUCCION DE VIVIENDAS, EN EL MUNICIPIO DE JALAPA, LOCALIDAD EJIDO SANTO DOMINGO PRIMERA SECCION (EL LLANO)</t>
  </si>
  <si>
    <t>EJIDO SANTO DOMINGO 1RA. SECC. (EL LLANO)</t>
  </si>
  <si>
    <t>F015-009</t>
  </si>
  <si>
    <t>CONSTRUCCION DE VIVIENDAS, EN EL MUNICIPIO DE JALAPA, LOCALIDAD CIUDAD DE JALAPA</t>
  </si>
  <si>
    <t>MU.18</t>
  </si>
  <si>
    <t>F031-001</t>
  </si>
  <si>
    <t>APOYO CON LENTES A BAJO COSTO</t>
  </si>
  <si>
    <t>MU.01</t>
  </si>
  <si>
    <t>F031-002</t>
  </si>
  <si>
    <t>COOPERACIONES DIVERSAS Y APOYO A GRUPOS VULNERABLES</t>
  </si>
  <si>
    <t>004</t>
  </si>
  <si>
    <t>Ingresos de Gestion 2020</t>
  </si>
  <si>
    <t>F031-003</t>
  </si>
  <si>
    <t>F033-001</t>
  </si>
  <si>
    <t>APOYO CON BECAS A ALUMNOS DEL ITSS (REINSCRIPCION)</t>
  </si>
  <si>
    <t>MU.13</t>
  </si>
  <si>
    <t>H001-001</t>
  </si>
  <si>
    <t>PAGO DE DEUDA  A INSTITUCIONES DE CREDITO</t>
  </si>
  <si>
    <t>H001-002</t>
  </si>
  <si>
    <t>PAGO DE DEUDA  DE EJERCICIOS ANTERIORES</t>
  </si>
  <si>
    <t>K002-006</t>
  </si>
  <si>
    <t>EQUIPAMIENTO DE POZO PROFUNDO DE AGUA POTABLE CON EQUIPO DE BOMBEO EN EL MUNICIPIO DE JALAPA, LOCALIDAD POBLADO ASTAPA</t>
  </si>
  <si>
    <t>K002-007</t>
  </si>
  <si>
    <t>EQUIPAMIENTO DE POZO PROFUNDO DE AGUA POTABLE CON EQUIPO DE BOMBEO EN EL MUNICIPIO DE JALAPA, LOCALIDAD RANCHERIA TEQUILA TERCERA SECCION INDEPENDENCIA</t>
  </si>
  <si>
    <t>RA. TEQUILA 3RA. SECC. (INDEPENDENCIA)</t>
  </si>
  <si>
    <t>K002-008</t>
  </si>
  <si>
    <t>EQUIPAMIENTO DE POZO PROFUNDO DE AGUA POTABLE CON EQUIPO DE BOMBEO EN EL MUNICIPIO DE JALAPA, LOCALIDAD RANCHERIA VICTOR FERNANDEZ MANERO PRIMERA SECCION</t>
  </si>
  <si>
    <t>RA. VICTOR FDEZ. MANERO 1RA. SECC. (SAN ANTONIO)</t>
  </si>
  <si>
    <t>K002-010</t>
  </si>
  <si>
    <t>EQUIPAMIENTO DE POZO PROFUNDO DE AGUA POTABLE CON EQUIPO DE BOMBEO EN EL MUNICIPIO DE JALAPA, LOCALIDAD RANCHERIA CALICANTO TERCERA SECCION (INTERESES)</t>
  </si>
  <si>
    <t>RA. CALICANTO 3RA SECC.</t>
  </si>
  <si>
    <t>K002-011</t>
  </si>
  <si>
    <t>EQUIPAMIENTO DE POZO PROFUNDO DE AGUA POTABLE CON EQUIPO DE BOMBEO EN EL MUNICIPIO DE JALAPA, LOCALIDAD EJIDO TEQUILA (INTERESES)</t>
  </si>
  <si>
    <t>EJIDO TEQUILA</t>
  </si>
  <si>
    <t>K003-001</t>
  </si>
  <si>
    <t>CONSTRUCCION DE DRENAJE SANITARIO EN EL MUNICIPIO DE JALAPA, LOCALIDAD CIUDAD DE JALAPA, EN LA CALLE BENITO JUAREZ</t>
  </si>
  <si>
    <t>K005-002</t>
  </si>
  <si>
    <t>CONSTRUCCION DE GUARNICIONES Y BANQUETAS EN EL MUNICIPIO DE JALAPA, LOCALIDAD CIUDAD DE JALAPA, EN LA CALLE FRANCISCO SARABIA.</t>
  </si>
  <si>
    <t>K005-003</t>
  </si>
  <si>
    <t>CONSTRUCCION DE PAVIMENTACION A BASE DE CONCRETO HIDRAULICO EN EL MUNICIPIO DE JALAPA, LOCALIDAD CIUDAD DE JALAPA, EN LA CALLE FRANCISCO SARABIA.</t>
  </si>
  <si>
    <t>K005-004</t>
  </si>
  <si>
    <t>CONSTRUCCION DE PAVIMENTACION A BASE DE CONCRETO HIDRAULICO EN EL MUNICIPIO DE JALAPA, LOCALIDAD CIUDAD DE JALAPA, EN LA CALLE BENITO JUAREZ</t>
  </si>
  <si>
    <t>K005-005</t>
  </si>
  <si>
    <t>MEJORAMIENTO URBANO DE LAS CALLES BOULEVARD FRANCISCO J. SANTAMARIA, MIGUEL HIDALGO, 20 DE NOVIEMBRE Y AV. JOSE MARIA PINO SUAREZ DE LA CIUDAD DE JALAPA, TABASCO.</t>
  </si>
  <si>
    <t>005</t>
  </si>
  <si>
    <t>Hidrocarburos 2020</t>
  </si>
  <si>
    <t>K008-001</t>
  </si>
  <si>
    <t xml:space="preserve">CONSTRUCCION DE PAVIMENTACION A BASE DE ASFALTO DEL KM 0+000 AL KM 0+413 EN EL MUNICIPIO DE JALAPA, LOCALIDAD RA. CHIPILINAR 2DA. SECCION, PRIMERA ETAPA </t>
  </si>
  <si>
    <t>K008-009</t>
  </si>
  <si>
    <t>SUMINISTRO DE MATERIAL PETREO DE 1 1/2" AFINOS EN EL MUNICIPIO DE JALAPA, LOCALIDAD RANCHERIA SANTO DOMINGO SEGUNDA SECCION.</t>
  </si>
  <si>
    <t>RA. SANTO DOMINGO 2DA. SECC.</t>
  </si>
  <si>
    <t>K008-010</t>
  </si>
  <si>
    <t>MANTENIMIENTO DE CAMINO CON GRAVA EN EL MUNICIPIO DE JALAPA, LOCALIDAD EJIDO JAHUACAPA (PUENTE GRANDE) "ACCESO AL RASTRO".</t>
  </si>
  <si>
    <t>K008-011</t>
  </si>
  <si>
    <t>MANTENIMIENTO DE CAMINO CON GRAVA EN EL MUNICIPIO DE JALAPA, LOCALIDAD RANCHERIA AQUILES SERDAN CUARTA SECCION.</t>
  </si>
  <si>
    <t>RA. AQUILES SERDAN CUARTA SECCION</t>
  </si>
  <si>
    <t>K008-012</t>
  </si>
  <si>
    <t>CONSTRUCCION DE PAVIMENTACION A BASE DE CONCRETO HIDRAULICO EN EL MUNICIPIO DE JALAPA, LOCALIDAD RANCHERIA LA UNION (CLAVO DE LA VICTORIA)</t>
  </si>
  <si>
    <t>K008-013</t>
  </si>
  <si>
    <t>CONSTRUCCION DE PAVIMENTACION A BASE DE CONCRETO HIDRAULICO EN EL MUNICIPIO DE JALAPA, LOCALIDAD CIUDAD DE JALAPA EN EL BOULEVARD JOSE MARIA PINO SUAREZ</t>
  </si>
  <si>
    <t>K008-014</t>
  </si>
  <si>
    <t>MANTENIMIENTO DE CAMINO CON GRAVA EN EL MUNICIPIO DE JALAPA, LOCALIDAD RANCHERIA SAN JUAN EL ALTO SEGUNDA SECCION "SECTOR LOS PINEDAS"</t>
  </si>
  <si>
    <t>RA. SAN JUAN EL ALTO SEGUNDA SECCION</t>
  </si>
  <si>
    <t>K008-015</t>
  </si>
  <si>
    <t>MANTENIMIENTO DE CAMINO CON GRAVA EN EL MUNICIPIO DE JALAPA, LOCALIDAD RANCHERIA SAN JUAN EL ALTO SEGUNDA SECCION "SECTOR LA DEPORTIVA"</t>
  </si>
  <si>
    <t>K008-016</t>
  </si>
  <si>
    <t>MANTENIMIENTO DE CAMINO CON GRAVA EN EL MUNICIPIO DE JALAPA, LOCALIDAD RANCHERIA SAN JUAN EL ALTO PRIMERA SECCION.</t>
  </si>
  <si>
    <t>RA. SAN JUAN EL ALTO PRIMERA SECCION</t>
  </si>
  <si>
    <t>K008-017</t>
  </si>
  <si>
    <t>MANTENIMIENTO DE CAMINO CON GRAVA EN EL MUNICIPIO DE JALAPA, LOCALIDAD RANCHERIA MERIDA Y GUARUMO.</t>
  </si>
  <si>
    <t>RA. MERIDA Y GUARUMO</t>
  </si>
  <si>
    <t>K008-018</t>
  </si>
  <si>
    <t>MANTENIMIENTO DE CAMINO CON GRAVA EN EL MUNICIPIO DE JALAPA, LOCALIDAD RANCHERIA CALICANTO SEGUNDA SECCION.</t>
  </si>
  <si>
    <t>RA. CALICANTO SEGUNDA SECCION</t>
  </si>
  <si>
    <t>K008-019</t>
  </si>
  <si>
    <t>MANTENIMIENTO DE CAMINO CON GRAVA EN EL MUNICIPIO DE JALAPA, LOCALIDAD RANCHERIA CHICHONAL CUARTA SECCION.</t>
  </si>
  <si>
    <t>RA. CHICHONAL CUARTA SECCION</t>
  </si>
  <si>
    <t>K008-020</t>
  </si>
  <si>
    <t>MANTENIMIENTO DE CAMINO CON GRAVA EN EL MUNICIPIO DE JALAPA, LOCALIDAD RANCHERIA SAN MIGUEL AFUERA "SECTOR LOS RODRIGUEZ"</t>
  </si>
  <si>
    <t>K008-021</t>
  </si>
  <si>
    <t>CONSTRUCCION DE PAVIMENTACION A BASE DE ASFALTO EN EL MUNICIPIO DE JALAPA, LOCALIDAD EJIDO JALAPA.</t>
  </si>
  <si>
    <t>K008-022</t>
  </si>
  <si>
    <t xml:space="preserve">MANTENIMIENTO DE CAMINO CON GRAVA EN EL MUNICIPIO DE JALAPA, LOCALIDAD RANCHERIA  CHIPILINAR SECCION "LA LIMA" </t>
  </si>
  <si>
    <t>K008-023</t>
  </si>
  <si>
    <t>MANTENIMIENTO DE CAMINO CON GRAVA EN EL MUNICIPIO DE JALAPA, LOCALIDAD RANCHERIA SAN MARCOS</t>
  </si>
  <si>
    <t>RA. SAN MARCOS</t>
  </si>
  <si>
    <t>K008-024</t>
  </si>
  <si>
    <t>MANTENIMIENTO DE CAMINO CON GRAVA EN EL MUNICIPIO DE JALAPA, LOCALIDAD RANCHERIA AQUILES SERDAN QUINTA SECCION</t>
  </si>
  <si>
    <t>RA. AQUILES SERDAN 5TA. SECC.</t>
  </si>
  <si>
    <t>K008-025</t>
  </si>
  <si>
    <t xml:space="preserve">MANTENIMIENTO DE CAMINO CON GRAVA EN EL MUNICIPIO DE JALAPA, LOCALIDAD RANCHERIA RIO DE TEAPA </t>
  </si>
  <si>
    <t>RA. RIO DE TEAPA</t>
  </si>
  <si>
    <t>K008-026</t>
  </si>
  <si>
    <t xml:space="preserve">MANTENIMIENTO DE CAMINO CON GRAVA EN EL MUNICIPIO DE JALAPA, LOCALIDAD RANCHERIA PROGRESO </t>
  </si>
  <si>
    <t>RA. PROGRESO</t>
  </si>
  <si>
    <t>K008-027</t>
  </si>
  <si>
    <t xml:space="preserve">MANTENIMIENTO DE CAMINO CON GRAVA EN EL MUNICIPIO DE JALAPA, LOCALIDAD EJIDO HUAPACAL PRIMERA SECCION </t>
  </si>
  <si>
    <t>EJIDO HUAPACAL 1RA. SECC.</t>
  </si>
  <si>
    <t>K017-017</t>
  </si>
  <si>
    <t>REHABILITACION DEL RASTRO MUNICIPAL</t>
  </si>
  <si>
    <t>EJIDO JAHUACAPA</t>
  </si>
  <si>
    <t>K024-001</t>
  </si>
  <si>
    <t>ADQUISICION DE CAMION VOLTEO</t>
  </si>
  <si>
    <t>K024-002</t>
  </si>
  <si>
    <t>ADQUISICION DE CAMION RECOLECTOR</t>
  </si>
  <si>
    <t>003</t>
  </si>
  <si>
    <t>2.5% Impuesto Sobre Nómina 2020</t>
  </si>
  <si>
    <t>K024-003</t>
  </si>
  <si>
    <t>SUMINISTRO Y DONACION DE EQUIPOS A SECUNDARIA JOSE VASCONCELOS</t>
  </si>
  <si>
    <t>MU.11</t>
  </si>
  <si>
    <t>002</t>
  </si>
  <si>
    <t>I.S.R. Participable 2020</t>
  </si>
  <si>
    <t>K024-004</t>
  </si>
  <si>
    <t xml:space="preserve">ADQUISICION DE EQUIPOS DE RADIOCOMUNICACION </t>
  </si>
  <si>
    <t>K024-005</t>
  </si>
  <si>
    <t>EQUIPAMIENTO DEL RASTRO MUNICIPAL</t>
  </si>
  <si>
    <t>K024-006</t>
  </si>
  <si>
    <t>EQUIPAMIENTO DE SECUNDARIA ESTATAL DR. REGULO TORPEY ANDRADE</t>
  </si>
  <si>
    <t>K024-007</t>
  </si>
  <si>
    <t>ADQUISICION DE BIENES Y EQUIPOS PARA LA ADMINISTRACION</t>
  </si>
  <si>
    <t>K035-004</t>
  </si>
  <si>
    <t>CONSTRUCCION DE CANCHA TECHADA EN EL MUNICIPIO DE JALAPA, LOCALIDAD EN EL POBLADO JAHUACAPA.</t>
  </si>
  <si>
    <t>K035-005</t>
  </si>
  <si>
    <t>CONSTRUCCION DE CANCHA TECHADA EN EL MUNICIPIO DE JALAPA, LOCALIDAD EJIDO CHIPILINAR TERCERA</t>
  </si>
  <si>
    <t>K037-001</t>
  </si>
  <si>
    <t>MANTENIMIENTO DE PARQUE CENTRAL PUBLICO EN EL MUNICIPIO DE JALAPA, LOCALIDAD CIUDAD DE JALAPA.</t>
  </si>
  <si>
    <t>K037-002</t>
  </si>
  <si>
    <t>MANTENIMIENTO DE PARQUE PUBLICO LINEAL EN EL MUNICIPIO DE JALAPA, LOCALIDAD CIUDAD DE JALAPA EN LA CALLE BOULEVARD FRANCISCO J. SANTAMARÍA.</t>
  </si>
  <si>
    <t>K037-003</t>
  </si>
  <si>
    <t>MANTENIMIENTO DE PARQUE PUBLICO EN EL MUNICIPIO DE JALAPA, LOCALIDAD CIUDAD DE JALAPA "SECTOR LA ENCARNACION".</t>
  </si>
  <si>
    <t>K037-004</t>
  </si>
  <si>
    <t>MANTENIMIENTO DE PARQUE PUBLICO EN EL MUNICIPIO DE JALAPA, LOCALIDAD POBLADO JAHUACAPA.</t>
  </si>
  <si>
    <t>POB. JAHUACAPA.</t>
  </si>
  <si>
    <t>K037-005</t>
  </si>
  <si>
    <t>MANTENIMIENTO DE PARQUE PUBLICO EN EL MUNICIPIO DE JALAPA, LOCALIDAD EJIDO EMILIANO ZAPATA</t>
  </si>
  <si>
    <t>EJIDO EMILIANO ZAPATA</t>
  </si>
  <si>
    <t>K037-006</t>
  </si>
  <si>
    <t>MANTENIMIENTO DE PARQUE PUBLICO EN EL MUNICIPIO DE JALAPA, LOCALIDAD POBLADO ASTAPA</t>
  </si>
  <si>
    <t>K037-007</t>
  </si>
  <si>
    <t>MANTENIMIENTO DE PARQUE PUBLICO EN EL MUNICIPIO DE JALAPA, LOCALIDAD POBLADO FRANCISCO J. SANTAMARIA.</t>
  </si>
  <si>
    <t>POB. FRANCISCO J. SANTAMARIA.</t>
  </si>
  <si>
    <t>K037-008</t>
  </si>
  <si>
    <t xml:space="preserve">MANTENIMIENTO DE PARQUE PUBLICO EN EL MUNICIPIO DE JALAPA, LOCALIDAD POBLADO AQUILES SERDAN PRIMERA </t>
  </si>
  <si>
    <t>POB.  AQUILES SERDAN PRIMERA SECCION</t>
  </si>
  <si>
    <t>K037-009</t>
  </si>
  <si>
    <t>MANTENIMIENTO DE PARQUE PUBLICO EN EL MUNICIPIO DE JALAPA, LOCALIDAD COLONIA BENITO GONZALEZ</t>
  </si>
  <si>
    <t>K037-010</t>
  </si>
  <si>
    <t>MANTENIMIENTO DE PARQUE PUBLICO EN EL MUNICIPIO DE JALAPA, LOCALIDAD RANCHERIA SAN MIGUEL AFUERA</t>
  </si>
  <si>
    <t>K037-011</t>
  </si>
  <si>
    <t>MANTENIMIENTO DE PARQUE PUBLICO EN EL MUNICIPIO DE JALAPA, LOCALIDAD EJIDO JALAPA</t>
  </si>
  <si>
    <t>K037-012</t>
  </si>
  <si>
    <t>MANTENIMIENTO DE PARQUE PUBLICO EN EL MUNICIPIO DE JALAPA, LOCALIDAD EJIDO GUANAL PRIMERA SECCION</t>
  </si>
  <si>
    <t>EJIDO GUANAL PRIMERA SECCION</t>
  </si>
  <si>
    <t>K037-013</t>
  </si>
  <si>
    <t>MANTENIMIENTO DE PARQUE PUBLICO EN EL MUNICIPIO DE JALAPA, LOCALIDAD RANCHERIA GUANAL SEGUNDA SECCION</t>
  </si>
  <si>
    <t>RA. GUANAL SEGUNDA SECCION</t>
  </si>
  <si>
    <t>L001-001</t>
  </si>
  <si>
    <t xml:space="preserve">PAGO DE OBLIGACIONES JURIDICAS  INELUDIBLES </t>
  </si>
  <si>
    <t>L001-002</t>
  </si>
  <si>
    <t>MU.03</t>
  </si>
  <si>
    <t>M001-001</t>
  </si>
  <si>
    <t>GASTOS DE OPERACIÓN DE CATASTRO</t>
  </si>
  <si>
    <t>M001-002</t>
  </si>
  <si>
    <t>GASTOS DE OPERACIÓN DE DIRECCION DE DESARROLLO</t>
  </si>
  <si>
    <t>M001-003</t>
  </si>
  <si>
    <t>GASTOS DE OPERACIÓN DE RASTRO MUNICIPAL</t>
  </si>
  <si>
    <t>M001-004</t>
  </si>
  <si>
    <t>GASTOS DE OPERACIÓN DE LA DIRECCION DE FOMENTO ECONOMICO Y TURISMO</t>
  </si>
  <si>
    <t>M001-005</t>
  </si>
  <si>
    <t>GASTOS DE OPERACIÓN DE LA DIRECCION DE OBRAS, ORDENAMIENTO TERRITORIAL Y SERVICIOS MUNICIPALES</t>
  </si>
  <si>
    <t>MU.09</t>
  </si>
  <si>
    <t>M001-006</t>
  </si>
  <si>
    <t>GASTOS DE OPERACIÓN DE LA DIRECCION DE EDUCACION, CULTURA Y RECREACION</t>
  </si>
  <si>
    <t>M001-007</t>
  </si>
  <si>
    <t>GASTOS DE OPERACION DE FOMENTO AL DEPORTE</t>
  </si>
  <si>
    <t>M001-008</t>
  </si>
  <si>
    <t>GASTOS DE OPERACIÓN DE LA DIRECCION DE ADMINISTRACION</t>
  </si>
  <si>
    <t>M001-009</t>
  </si>
  <si>
    <t>GASTOS DE OPERACIÓN DE LA DIRECCION DE ASUNTOS JURIDICOS</t>
  </si>
  <si>
    <t>MU.14</t>
  </si>
  <si>
    <t>M001-010</t>
  </si>
  <si>
    <t>GASTOS DE OPERACIÓN DE LA DIRECCION DE ATENCION CIUDADANA</t>
  </si>
  <si>
    <t>M001-011</t>
  </si>
  <si>
    <t>GASTOS DE OPERACIÓN DE DIRECCION DE PROTECCION AMBIENTAL Y DESARROLLO SUSTENTABLE</t>
  </si>
  <si>
    <t>M001-012</t>
  </si>
  <si>
    <t>GASTOS DE OPERACIÓN DE LA COORDINACION DEL DIF</t>
  </si>
  <si>
    <t>M001-013</t>
  </si>
  <si>
    <t>GASTOS DE OPERACION DEL CENDI</t>
  </si>
  <si>
    <t>M001-014</t>
  </si>
  <si>
    <t>GASTOS DE OPERACION DE LA UBR</t>
  </si>
  <si>
    <t>M001-015</t>
  </si>
  <si>
    <t>APORTACION PARA TRASLADO DE COMBUSTIBLE (SEDENER)</t>
  </si>
  <si>
    <t>M001-016</t>
  </si>
  <si>
    <t>M001-017</t>
  </si>
  <si>
    <t>M001-018</t>
  </si>
  <si>
    <t>M001-019</t>
  </si>
  <si>
    <t>M001-020</t>
  </si>
  <si>
    <t>M001-021</t>
  </si>
  <si>
    <t>M001-022</t>
  </si>
  <si>
    <t>M001-023</t>
  </si>
  <si>
    <t>M001-024</t>
  </si>
  <si>
    <t>M001-025</t>
  </si>
  <si>
    <t>M001-026</t>
  </si>
  <si>
    <t>M001-027</t>
  </si>
  <si>
    <t>M001-028</t>
  </si>
  <si>
    <t>032</t>
  </si>
  <si>
    <t>2.5% Impuesto Sobre Nómina 2021</t>
  </si>
  <si>
    <t>M001-029</t>
  </si>
  <si>
    <t>M001-030</t>
  </si>
  <si>
    <t>M001-031</t>
  </si>
  <si>
    <t>GASTOS DE OPERACIÓN DE LA DIRECCION DE SEGURIDAD PUBLICA</t>
  </si>
  <si>
    <t>MU.05</t>
  </si>
  <si>
    <t>O001-001</t>
  </si>
  <si>
    <t>GASTOS DE OPERACIÓN DE DIRECCION DE CONTRALORIA</t>
  </si>
  <si>
    <t>O001-002</t>
  </si>
  <si>
    <t>MU.20</t>
  </si>
  <si>
    <t>O002-001</t>
  </si>
  <si>
    <t>GASTOS DE OPERACIÓN DE UNIDAD DE TRANSPARENCIA Y ACCESO A LA INFORMACION</t>
  </si>
  <si>
    <t>O002-002</t>
  </si>
  <si>
    <t>MU.04</t>
  </si>
  <si>
    <t>P003-001</t>
  </si>
  <si>
    <t>EVALUACION DE CONSISTENCIA Y RESULTADOS A RECURSOS FEDERALES EJECUTADOS POR EL MUNICIPIO DE JALAPA</t>
  </si>
  <si>
    <t>P005-001</t>
  </si>
  <si>
    <t>GASTOS DE OPERACIÓN DE PRESIDENCIA</t>
  </si>
  <si>
    <t>P005-002</t>
  </si>
  <si>
    <t>GASTOS DE OPERACIÓN DE COMUNICACIÓN SOCIAL</t>
  </si>
  <si>
    <t>P005-003</t>
  </si>
  <si>
    <t>GASTOS DE OPERACIÓN DE SECRETARIA DEL AYUNTAMIENTO</t>
  </si>
  <si>
    <t>P005-004</t>
  </si>
  <si>
    <t>GASTOS DE OPERACIÓN DE COORDINACION DE FISCALIZACION Y NORMATIVIDAD</t>
  </si>
  <si>
    <t>P005-005</t>
  </si>
  <si>
    <t>P005-006</t>
  </si>
  <si>
    <t>P005-007</t>
  </si>
  <si>
    <t>P005-008</t>
  </si>
  <si>
    <t>P007-001</t>
  </si>
  <si>
    <t>GASTOS DE OPERACIÓN DE  LA DIRECCION DE SEGURIDAD PUBLICA</t>
  </si>
  <si>
    <t>P007-002</t>
  </si>
  <si>
    <t xml:space="preserve">GASTOS DE OPERACIÓN DE DIRECCION DE SEGURIDAD PUBLICA (FONDO IV) </t>
  </si>
  <si>
    <t>P007-003</t>
  </si>
  <si>
    <t>P009-001</t>
  </si>
  <si>
    <t>GASTOS DE OPERACIÓN DE DIRECCION DE FINANZAS</t>
  </si>
  <si>
    <t>P009-002</t>
  </si>
  <si>
    <t>P010-001</t>
  </si>
  <si>
    <t>GASTOS DE OPERACIÓN DE DIRECCION DE PROGRAMACION</t>
  </si>
  <si>
    <t>P010-002</t>
  </si>
  <si>
    <t>P010-003</t>
  </si>
  <si>
    <t>EROGACIONES CONTINGENTES DE PARTICIPACIONES 2021</t>
  </si>
  <si>
    <t>P010-004</t>
  </si>
  <si>
    <t>EROGACIONES CONTINGENTES DE FONDO III 2021</t>
  </si>
  <si>
    <t>P010-005</t>
  </si>
  <si>
    <t>EROGACIONES CONTINGENTES DE INGRESOS DE GESTION 2021</t>
  </si>
  <si>
    <t>P010-006</t>
  </si>
  <si>
    <t>EROGACIONES CONTINGENTES DE HIDROCARBUROS 2021</t>
  </si>
  <si>
    <t>P010-007</t>
  </si>
  <si>
    <t xml:space="preserve">Erogaciones Contingentes de PARTICIPACIONES 2020 </t>
  </si>
  <si>
    <t>P010-008</t>
  </si>
  <si>
    <t xml:space="preserve">Erogaciones Contingentes de I.S.R. Participable 2020 </t>
  </si>
  <si>
    <t>P010-009</t>
  </si>
  <si>
    <t xml:space="preserve">Erogaciones Contingentes de2.5% Impuesto Sobre Nómina 2020 </t>
  </si>
  <si>
    <t>P010-010</t>
  </si>
  <si>
    <t>EROGACIONES CONTINGENTES DE INGRESOS DE GESTION 2020</t>
  </si>
  <si>
    <t>P010-011</t>
  </si>
  <si>
    <t>Erogaciones Contingentes de Transito Convenio 2020</t>
  </si>
  <si>
    <t>P010-012</t>
  </si>
  <si>
    <t>EROGACIONES CONTINGENTES DE (FEIEF) 2020</t>
  </si>
  <si>
    <t>011</t>
  </si>
  <si>
    <t>Participaciones 2019</t>
  </si>
  <si>
    <t>P010-013</t>
  </si>
  <si>
    <t>Erogaciones Contingentes de Participaciones 2019  (Intereses)</t>
  </si>
  <si>
    <t>012</t>
  </si>
  <si>
    <t>Participaciones Remanentes 2018</t>
  </si>
  <si>
    <t>P010-014</t>
  </si>
  <si>
    <t>EROGACIONES CONTINGENTES DE Participaciones 2018</t>
  </si>
  <si>
    <t>013</t>
  </si>
  <si>
    <t>ISR Participable Remanentes 2018</t>
  </si>
  <si>
    <t>P010-015</t>
  </si>
  <si>
    <t xml:space="preserve">EROGACIONES CONTINGENTES DE ISR Participable 2018 </t>
  </si>
  <si>
    <t>021</t>
  </si>
  <si>
    <t>Rec Transf Transito 2019</t>
  </si>
  <si>
    <t>P010-016</t>
  </si>
  <si>
    <t>Erogaciones Contingentes de Transito Convenio 2019</t>
  </si>
  <si>
    <t>046</t>
  </si>
  <si>
    <t>ISR Participable 2019</t>
  </si>
  <si>
    <t>P010-017</t>
  </si>
  <si>
    <t>Erogaciones Contingentes de  ISR Participable 2019</t>
  </si>
  <si>
    <t>047</t>
  </si>
  <si>
    <t>Fondo Resarcimiento Contribuciones Estatales (2.5% Impuesto Sobre Nómina) 2019</t>
  </si>
  <si>
    <t>P010-018</t>
  </si>
  <si>
    <t>Erogaciones Contingentes de 2.5% Impuesto Sobre Nómina 2019</t>
  </si>
  <si>
    <t>102</t>
  </si>
  <si>
    <t>Ingresos Propios Generados 2019</t>
  </si>
  <si>
    <t>P010-019</t>
  </si>
  <si>
    <t>EROGACIONES CONTINGENTES DE INGRESOS DE GESTION 2019</t>
  </si>
  <si>
    <t>P010-020</t>
  </si>
  <si>
    <t>EROGACIONES CONTINGENTES DE HIDROCARBUROS 2020</t>
  </si>
  <si>
    <t>007</t>
  </si>
  <si>
    <t>Fondo IV 2020</t>
  </si>
  <si>
    <t>P010-021</t>
  </si>
  <si>
    <t>EROGACIONES CONTINGENTES DE FONDO IV 2020 (Intereses)</t>
  </si>
  <si>
    <t>017</t>
  </si>
  <si>
    <t>FISE 2020</t>
  </si>
  <si>
    <t>P010-022</t>
  </si>
  <si>
    <t>EROGACIONES CONTINGENTES DE FISE 2020 (Intereses)</t>
  </si>
  <si>
    <t>028</t>
  </si>
  <si>
    <t>PAICE 2020</t>
  </si>
  <si>
    <t>P010-023</t>
  </si>
  <si>
    <t>EROGACIONES CONTINGENTES DE PAICE 2020 (Intereses)</t>
  </si>
  <si>
    <t>P010-024</t>
  </si>
  <si>
    <t>EROGACIONES CONTINGENTES DE FONDO IV 2021 (Intereses)</t>
  </si>
  <si>
    <t>P010-025</t>
  </si>
  <si>
    <t>EROGACIONES CONTINGENTES DE PARTICIPACIONES 2020 (Intereses)</t>
  </si>
  <si>
    <t>P010-026</t>
  </si>
  <si>
    <t>EROGACIONES CONTINGENTES DE I.S.R. Participable 2020 (Intereses)</t>
  </si>
  <si>
    <t>P010-027</t>
  </si>
  <si>
    <t>EROGACIONES CONTINGENTES DE 2.5% Impuesto Sobre Nómina 2020 (Intereses)</t>
  </si>
  <si>
    <t>P010-028</t>
  </si>
  <si>
    <t>EROGACIONES CONTINGENTES DE Transito Convenio 2020 (Intereses)</t>
  </si>
  <si>
    <t>P010-029</t>
  </si>
  <si>
    <t>EROGACIONES CONTINGENTES DE (FEIEF) 2020 (Intereses)</t>
  </si>
  <si>
    <t>P010-030</t>
  </si>
  <si>
    <t>EROGACIONES CONTINGENTES DE HIDROCARBUROS 2020 (Intereses)</t>
  </si>
  <si>
    <t>P010-031</t>
  </si>
  <si>
    <t>EROGACIONES CONTINGENTES DE FONDO III 2020 (Intereses)</t>
  </si>
  <si>
    <t>336</t>
  </si>
  <si>
    <t>Fondo IV Remanentes 2018</t>
  </si>
  <si>
    <t>P010-032</t>
  </si>
  <si>
    <t>EROGACIONES CONTINGENTES DE FONDO IV 2018 (Intereses)</t>
  </si>
  <si>
    <t>P010-033</t>
  </si>
  <si>
    <t>EROGACIONES CONTINGENTES DE (FEIEF) 2021</t>
  </si>
  <si>
    <t>P010-034</t>
  </si>
  <si>
    <t>EROGACIONES CONTINGENTES DE PARTICIPACIONES 2021 (Intereses)</t>
  </si>
  <si>
    <t>P010-035</t>
  </si>
  <si>
    <t>EROGACIONES CONTINGENTES DE I.S.R. Participable 2021 (Intereses)</t>
  </si>
  <si>
    <t>P010-036</t>
  </si>
  <si>
    <t>EROGACIONES CONTINGENTES DE 2.5% Impuesto Sobre Nómina 2021 (Intereses)</t>
  </si>
  <si>
    <t>P010-037</t>
  </si>
  <si>
    <t>EROGACIONES CONTINGENTES DE Hidrocarburos 2021 (Intereses)</t>
  </si>
  <si>
    <t>P010-038</t>
  </si>
  <si>
    <t>EROGACIONES CONTINGENTES DE Fondo III 2021 (Intereses)</t>
  </si>
  <si>
    <t>P010-039</t>
  </si>
  <si>
    <t>EROGACIONES CONTINGENTES DE Transito Convenio 2021 (Intereses)</t>
  </si>
  <si>
    <t>P010-040</t>
  </si>
  <si>
    <t>EROGACIONES CONTINGENTES DE FONDO III 2020</t>
  </si>
  <si>
    <t>MU.15</t>
  </si>
  <si>
    <t>P013-001</t>
  </si>
  <si>
    <t>GASTOS DE OPERACIÓN DE DIRECCION DE ATENCION A LA MUJER</t>
  </si>
  <si>
    <t>P013-002</t>
  </si>
  <si>
    <t>U001-001</t>
  </si>
  <si>
    <t>APORTACION MUNICIPAL PARA ADQUISICION Y DONACION DE TERRENO PARA CONSTRUCCION DE LA PLANTA DE TRATAMIENTO DE AGUAS RESIDUALES</t>
  </si>
  <si>
    <t>U002-001</t>
  </si>
  <si>
    <t>INCENTIVOS PARA EL PAGO DE IMPUESTO PREDIAL A CUMPLIDOS Y MOROSOS, ADULTOS MAYORES Y PERSONAS CON CAPACIDADES DIFERENTES 2021</t>
  </si>
  <si>
    <t>cedulas de santana</t>
  </si>
  <si>
    <t xml:space="preserve">san juan 2da. </t>
  </si>
  <si>
    <t>el cerro</t>
  </si>
  <si>
    <t xml:space="preserve">manero 1ra. </t>
  </si>
  <si>
    <t>1 MILLON NOMINA</t>
  </si>
  <si>
    <t>GUCF060815MTCLRRA8</t>
  </si>
  <si>
    <t>1 MILLON INGREOS DE GESTION 2021</t>
  </si>
  <si>
    <t>11 PROYECTORES</t>
  </si>
  <si>
    <t>11 COMPUTADORAS</t>
  </si>
  <si>
    <t>3 MINISPLIT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</si>
</sst>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0" fontId="16" fillId="0" borderId="0" xfId="0" applyFont="1"/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44" fontId="16" fillId="0" borderId="10" xfId="1" applyFont="1" applyBorder="1" applyAlignment="1">
      <alignment vertical="top"/>
    </xf>
    <xf numFmtId="0" fontId="18" fillId="0" borderId="0" xfId="0" applyFont="1"/>
    <xf numFmtId="0" fontId="16" fillId="0" borderId="0" xfId="0" applyFont="1" applyAlignment="1">
      <alignment horizontal="right"/>
    </xf>
    <xf numFmtId="44" fontId="18" fillId="0" borderId="0" xfId="1" applyFont="1"/>
    <xf numFmtId="0" fontId="0" fillId="0" borderId="10" xfId="0" applyBorder="1" applyAlignment="1">
      <alignment horizontal="center" vertical="top" wrapText="1"/>
    </xf>
    <xf numFmtId="44" fontId="0" fillId="0" borderId="10" xfId="1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6" fillId="0" borderId="10" xfId="0" applyFont="1" applyBorder="1"/>
    <xf numFmtId="0" fontId="16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0" xfId="0" applyFont="1" applyAlignment="1">
      <alignment vertical="top"/>
    </xf>
    <xf numFmtId="49" fontId="0" fillId="0" borderId="10" xfId="0" applyNumberForma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top" wrapText="1"/>
    </xf>
    <xf numFmtId="49" fontId="0" fillId="33" borderId="10" xfId="0" applyNumberFormat="1" applyFill="1" applyBorder="1" applyAlignment="1">
      <alignment horizontal="center" vertical="top" wrapText="1"/>
    </xf>
    <xf numFmtId="0" fontId="0" fillId="33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44" fontId="25" fillId="0" borderId="10" xfId="1" applyFont="1" applyFill="1" applyBorder="1" applyAlignment="1">
      <alignment vertical="top" wrapText="1"/>
    </xf>
    <xf numFmtId="49" fontId="0" fillId="34" borderId="10" xfId="0" applyNumberFormat="1" applyFill="1" applyBorder="1" applyAlignment="1">
      <alignment horizontal="center" vertical="top" wrapText="1"/>
    </xf>
    <xf numFmtId="0" fontId="0" fillId="34" borderId="10" xfId="0" applyNumberFormat="1" applyFill="1" applyBorder="1" applyAlignment="1">
      <alignment horizontal="center" vertical="top" wrapText="1"/>
    </xf>
    <xf numFmtId="44" fontId="25" fillId="35" borderId="10" xfId="1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8" fontId="25" fillId="0" borderId="10" xfId="1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/>
    </xf>
    <xf numFmtId="44" fontId="25" fillId="33" borderId="10" xfId="1" applyFont="1" applyFill="1" applyBorder="1" applyAlignment="1">
      <alignment vertical="top" wrapText="1"/>
    </xf>
    <xf numFmtId="44" fontId="18" fillId="0" borderId="10" xfId="1" applyFont="1" applyFill="1" applyBorder="1" applyAlignment="1">
      <alignment vertical="top" wrapText="1"/>
    </xf>
    <xf numFmtId="44" fontId="20" fillId="0" borderId="10" xfId="1" applyFont="1" applyFill="1" applyBorder="1" applyAlignment="1">
      <alignment vertical="top" wrapText="1"/>
    </xf>
    <xf numFmtId="44" fontId="18" fillId="33" borderId="10" xfId="1" applyFont="1" applyFill="1" applyBorder="1" applyAlignment="1">
      <alignment vertical="top" wrapText="1"/>
    </xf>
    <xf numFmtId="0" fontId="0" fillId="0" borderId="0" xfId="0" applyFill="1"/>
    <xf numFmtId="44" fontId="0" fillId="0" borderId="0" xfId="0" applyNumberFormat="1"/>
    <xf numFmtId="0" fontId="16" fillId="33" borderId="0" xfId="0" applyFont="1" applyFill="1"/>
    <xf numFmtId="0" fontId="0" fillId="33" borderId="0" xfId="0" applyFill="1"/>
    <xf numFmtId="44" fontId="0" fillId="0" borderId="0" xfId="0" applyNumberFormat="1" applyFill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481853</xdr:colOff>
      <xdr:row>2</xdr:row>
      <xdr:rowOff>168088</xdr:rowOff>
    </xdr:to>
    <xdr:sp macro="" textlink="">
      <xdr:nvSp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0" y="0"/>
          <a:ext cx="862853" cy="739588"/>
        </a:xfrm>
        <a:prstGeom prst="rect">
          <a:avLst/>
        </a:prstGeom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750" t="18182" r="18750" b="9091"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67233</xdr:colOff>
      <xdr:row>0</xdr:row>
      <xdr:rowOff>0</xdr:rowOff>
    </xdr:from>
    <xdr:to>
      <xdr:col>7</xdr:col>
      <xdr:colOff>874058</xdr:colOff>
      <xdr:row>1</xdr:row>
      <xdr:rowOff>224118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00" t="18613" r="23416" b="15089"/>
        <a:stretch>
          <a:fillRect/>
        </a:stretch>
      </xdr:blipFill>
      <xdr:spPr bwMode="auto">
        <a:xfrm>
          <a:off x="7732057" y="0"/>
          <a:ext cx="806825" cy="56029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GRAMACION/Desktop/PRESUPUESTO%202017%20ING.%20RENAN/PRESUPUESTO%202017%20%20Cia%20Sof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gramacionLA/Documents/RELACION%20DE%20PROYECTOS%20APROBADOS%20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verpool021/Google%20Drive/Adopci&#243;n%20de%20la%20GpR%20en%20Municipios/Catalogos%20Homologados%20%20para%20los%20Municipios%202015/Catalogos%20Homologados/COG%20MPIO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2017 (2)"/>
      <sheetName val="PARTICIPACIONES cap 1000"/>
      <sheetName val="PRESUPUESTO 2016 BUENO (2)"/>
      <sheetName val="nomina"/>
      <sheetName val="FUENTE"/>
      <sheetName val="POA 2017"/>
      <sheetName val="TABULADOR 2017"/>
      <sheetName val="PRE CABILDO"/>
      <sheetName val="PROGRAMAS"/>
      <sheetName val="PROYECTOS"/>
      <sheetName val="FINALIDAD"/>
      <sheetName val="ACTIVIDAD"/>
      <sheetName val="UNIDADRESPONSABLE"/>
      <sheetName val="PRESUPUESTO 2016 BUENO"/>
      <sheetName val="CONCENTRADO 2017"/>
      <sheetName val="proy"/>
      <sheetName val="partidas (2)"/>
      <sheetName val="partidas"/>
      <sheetName val="CONCENTRADO 2017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A3" t="str">
            <v>PARTIDAS</v>
          </cell>
          <cell r="B3" t="str">
            <v>CONCEPTO</v>
          </cell>
          <cell r="C3" t="str">
            <v>PARTIDA 2017</v>
          </cell>
          <cell r="D3" t="str">
            <v>CONCEPTO</v>
          </cell>
        </row>
        <row r="4">
          <cell r="A4">
            <v>1111</v>
          </cell>
          <cell r="B4" t="str">
            <v>DIETAS</v>
          </cell>
          <cell r="C4">
            <v>11101</v>
          </cell>
          <cell r="D4" t="str">
            <v>Dietas</v>
          </cell>
        </row>
        <row r="5">
          <cell r="A5">
            <v>1131</v>
          </cell>
          <cell r="B5" t="str">
            <v>SUELDO AL PERSONAL DE CONFIANZA</v>
          </cell>
          <cell r="C5">
            <v>11301</v>
          </cell>
          <cell r="D5" t="str">
            <v xml:space="preserve">Sueldos Base </v>
          </cell>
        </row>
        <row r="6">
          <cell r="A6">
            <v>1132</v>
          </cell>
          <cell r="B6" t="str">
            <v>SUELDO AL PERSONAL DE BASE</v>
          </cell>
          <cell r="C6">
            <v>11301</v>
          </cell>
          <cell r="D6" t="str">
            <v xml:space="preserve">Sueldos Base </v>
          </cell>
        </row>
        <row r="7">
          <cell r="A7">
            <v>1211</v>
          </cell>
          <cell r="B7" t="str">
            <v>HONORARIOS</v>
          </cell>
          <cell r="C7">
            <v>12101</v>
          </cell>
          <cell r="D7" t="str">
            <v>Honorarios</v>
          </cell>
        </row>
        <row r="8">
          <cell r="A8">
            <v>1222</v>
          </cell>
          <cell r="B8" t="str">
            <v>LISTA DE RAYA  14,000 SEMANAL</v>
          </cell>
          <cell r="C8">
            <v>12201</v>
          </cell>
          <cell r="D8" t="str">
            <v>Sueldos Base al Personal Eventual</v>
          </cell>
        </row>
        <row r="9">
          <cell r="A9">
            <v>1223</v>
          </cell>
          <cell r="B9" t="str">
            <v>SUELDO AL PERSONAL EVENTUAL</v>
          </cell>
          <cell r="C9">
            <v>12201</v>
          </cell>
          <cell r="D9" t="str">
            <v>Sueldos Base al Personal Eventual</v>
          </cell>
        </row>
        <row r="10">
          <cell r="A10">
            <v>1311</v>
          </cell>
          <cell r="B10" t="str">
            <v>QUINQUENIO PERSONAL BASE</v>
          </cell>
          <cell r="C10">
            <v>13101</v>
          </cell>
          <cell r="D10" t="str">
            <v>Prima quinquenal por años de servicio efectivos prestados</v>
          </cell>
        </row>
        <row r="11">
          <cell r="A11">
            <v>1313</v>
          </cell>
          <cell r="B11" t="str">
            <v>QUINQUENIO PERSONAL DE CONFIANZA</v>
          </cell>
          <cell r="C11">
            <v>13101</v>
          </cell>
          <cell r="D11" t="str">
            <v>Prima quinquenal por años de servicio efectivos prestados</v>
          </cell>
        </row>
        <row r="12">
          <cell r="A12">
            <v>1314</v>
          </cell>
          <cell r="B12" t="str">
            <v>ESTÍMULOS ECONÓMICOS POR ANTIGUEDAD</v>
          </cell>
          <cell r="C12">
            <v>17102</v>
          </cell>
          <cell r="D12" t="str">
            <v>Estimulos al Personal operativo</v>
          </cell>
        </row>
        <row r="13">
          <cell r="A13">
            <v>1321</v>
          </cell>
          <cell r="B13" t="str">
            <v>AGUINALDO</v>
          </cell>
          <cell r="C13">
            <v>13202</v>
          </cell>
          <cell r="D13" t="str">
            <v>Aguinaldo o gratificacion de fin de año</v>
          </cell>
        </row>
        <row r="14">
          <cell r="A14">
            <v>1322</v>
          </cell>
          <cell r="B14" t="str">
            <v>PRIMA VACACIONAL</v>
          </cell>
          <cell r="C14">
            <v>13201</v>
          </cell>
          <cell r="D14" t="str">
            <v>Primas de vacaciones y dominical</v>
          </cell>
        </row>
        <row r="15">
          <cell r="A15">
            <v>1325</v>
          </cell>
          <cell r="B15" t="str">
            <v>BONO NAVIDEÑO</v>
          </cell>
          <cell r="C15">
            <v>13203</v>
          </cell>
          <cell r="D15" t="str">
            <v>Otras gratificacion de fin de año</v>
          </cell>
        </row>
        <row r="16">
          <cell r="A16">
            <v>1326</v>
          </cell>
          <cell r="B16" t="str">
            <v>DESPENSA NAVIDEÑA</v>
          </cell>
          <cell r="C16">
            <v>13203</v>
          </cell>
          <cell r="D16" t="str">
            <v>Otras gratificacion de fin de año</v>
          </cell>
        </row>
        <row r="17">
          <cell r="A17">
            <v>1331</v>
          </cell>
          <cell r="B17" t="str">
            <v>Tiempo extraordinario</v>
          </cell>
          <cell r="C17">
            <v>13301</v>
          </cell>
          <cell r="D17" t="str">
            <v>Remuneraciones por horas extraordinarias</v>
          </cell>
        </row>
        <row r="18">
          <cell r="A18">
            <v>1341</v>
          </cell>
          <cell r="B18" t="str">
            <v>COMPENSACIONES</v>
          </cell>
          <cell r="C18">
            <v>13415</v>
          </cell>
          <cell r="D18" t="str">
            <v>Compensaciones</v>
          </cell>
        </row>
        <row r="19">
          <cell r="A19">
            <v>1344</v>
          </cell>
          <cell r="B19" t="str">
            <v>COMPENSACIÓN POR DESEMPEÑO</v>
          </cell>
          <cell r="C19">
            <v>13415</v>
          </cell>
          <cell r="D19" t="str">
            <v>Compensaciones</v>
          </cell>
        </row>
        <row r="20">
          <cell r="A20">
            <v>1411</v>
          </cell>
          <cell r="B20" t="str">
            <v>CUOTAS AL ISSET</v>
          </cell>
          <cell r="C20">
            <v>14106</v>
          </cell>
          <cell r="D20" t="str">
            <v>Aportaciones al Isset</v>
          </cell>
        </row>
        <row r="21">
          <cell r="A21">
            <v>1441</v>
          </cell>
          <cell r="B21" t="str">
            <v>SEGURO DE VIDA BURÓCRATAS</v>
          </cell>
          <cell r="C21">
            <v>14401</v>
          </cell>
          <cell r="D21" t="str">
            <v>Cuotas para el seguro de vida del personal civil</v>
          </cell>
        </row>
        <row r="22">
          <cell r="A22">
            <v>1521</v>
          </cell>
          <cell r="B22" t="str">
            <v>RIESGO DE TRABAJO</v>
          </cell>
          <cell r="C22">
            <v>15902</v>
          </cell>
          <cell r="D22" t="str">
            <v>Pago extraordinario por riesgo</v>
          </cell>
        </row>
        <row r="23">
          <cell r="A23">
            <v>1523</v>
          </cell>
          <cell r="B23" t="str">
            <v>LIQUIDACIONES E INDEMNIZACIONES</v>
          </cell>
          <cell r="C23">
            <v>15202</v>
          </cell>
          <cell r="D23" t="str">
            <v>Pago de Liquidaciones</v>
          </cell>
        </row>
        <row r="24">
          <cell r="A24" t="str">
            <v>154A</v>
          </cell>
          <cell r="B24" t="str">
            <v>BONO DEL DIA DEL PADRE</v>
          </cell>
          <cell r="C24">
            <v>15401</v>
          </cell>
          <cell r="D24" t="str">
            <v>Prestaciones establecidas por condiciones generales de trabajo o contratos colectivos de trabajo</v>
          </cell>
        </row>
        <row r="25">
          <cell r="A25" t="str">
            <v>154B</v>
          </cell>
          <cell r="B25" t="str">
            <v>BONO DEL DÍA DE REYES</v>
          </cell>
          <cell r="C25">
            <v>15401</v>
          </cell>
          <cell r="D25" t="str">
            <v>Prestaciones establecidas por condiciones generales de trabajo o contratos colectivos de trabajo</v>
          </cell>
        </row>
        <row r="26">
          <cell r="A26" t="str">
            <v>154C</v>
          </cell>
          <cell r="B26" t="str">
            <v>CANASTA ALIMENTICIA</v>
          </cell>
          <cell r="C26">
            <v>15401</v>
          </cell>
          <cell r="D26" t="str">
            <v>Prestaciones establecidas por condiciones generales de trabajo o contratos colectivos de trabajo</v>
          </cell>
        </row>
        <row r="27">
          <cell r="A27" t="str">
            <v>154E</v>
          </cell>
          <cell r="B27" t="str">
            <v>POST MORTEM</v>
          </cell>
          <cell r="C27">
            <v>15404</v>
          </cell>
          <cell r="D27" t="str">
            <v>Post Morten</v>
          </cell>
        </row>
        <row r="28">
          <cell r="A28">
            <v>1541</v>
          </cell>
          <cell r="B28" t="str">
            <v>DESPENSA</v>
          </cell>
          <cell r="C28">
            <v>15401</v>
          </cell>
          <cell r="D28" t="str">
            <v>Prestaciones establecidas por condiciones generales de trabajo o contratos colectivos de trabajo</v>
          </cell>
        </row>
        <row r="29">
          <cell r="A29">
            <v>1542</v>
          </cell>
          <cell r="B29" t="str">
            <v>ÚTILES ESCOLARES</v>
          </cell>
          <cell r="C29">
            <v>15401</v>
          </cell>
          <cell r="D29" t="str">
            <v>Prestaciones establecidas por condiciones generales de trabajo o contratos colectivos de trabajo</v>
          </cell>
        </row>
        <row r="30">
          <cell r="A30">
            <v>1543</v>
          </cell>
          <cell r="B30" t="str">
            <v>APOYOS PARA LENTES</v>
          </cell>
          <cell r="C30">
            <v>15401</v>
          </cell>
          <cell r="D30" t="str">
            <v>Prestaciones establecidas por condiciones generales de trabajo o contratos colectivos de trabajo</v>
          </cell>
        </row>
        <row r="31">
          <cell r="A31">
            <v>1544</v>
          </cell>
          <cell r="B31" t="str">
            <v>BECAS SUTSET</v>
          </cell>
          <cell r="C31">
            <v>15901</v>
          </cell>
          <cell r="D31" t="str">
            <v>Otras prestaciones</v>
          </cell>
        </row>
        <row r="32">
          <cell r="A32">
            <v>1549</v>
          </cell>
          <cell r="B32" t="str">
            <v>BONO DEL DÍA DE LAS MADRES</v>
          </cell>
          <cell r="C32">
            <v>15401</v>
          </cell>
          <cell r="D32" t="str">
            <v>Prestaciones establecidas por condiciones generales de trabajo o contratos colectivos de trabajo</v>
          </cell>
        </row>
        <row r="33">
          <cell r="A33">
            <v>1592</v>
          </cell>
          <cell r="B33" t="str">
            <v>OTRAS PRESTACIONES</v>
          </cell>
          <cell r="C33">
            <v>15901</v>
          </cell>
          <cell r="D33" t="str">
            <v>Otras prestaciones</v>
          </cell>
        </row>
        <row r="34">
          <cell r="A34">
            <v>1595</v>
          </cell>
          <cell r="B34" t="str">
            <v>DIAS ADICIONALES</v>
          </cell>
          <cell r="C34">
            <v>15903</v>
          </cell>
          <cell r="D34" t="str">
            <v>Prestaciones adicionales</v>
          </cell>
        </row>
        <row r="35">
          <cell r="A35">
            <v>1596</v>
          </cell>
          <cell r="B35" t="str">
            <v>DIAS ECONOMICOS NO DISFRUTADOS</v>
          </cell>
          <cell r="C35">
            <v>15401</v>
          </cell>
          <cell r="D35" t="str">
            <v>Prestaciones establecidas por condiciones generales de trabajo o contratos colectivos de trabajo</v>
          </cell>
        </row>
        <row r="36">
          <cell r="A36">
            <v>1711</v>
          </cell>
          <cell r="B36" t="str">
            <v>BONO DE ACTUACIÓN</v>
          </cell>
          <cell r="C36">
            <v>13415</v>
          </cell>
          <cell r="D36" t="str">
            <v>Compensaciones</v>
          </cell>
        </row>
        <row r="37">
          <cell r="A37">
            <v>1712</v>
          </cell>
          <cell r="B37" t="str">
            <v>BONO DE PUNTUALIDAD Y ASISTENCIA</v>
          </cell>
          <cell r="C37">
            <v>17102</v>
          </cell>
          <cell r="D37" t="str">
            <v>Estimulos al Personal operativo</v>
          </cell>
        </row>
        <row r="38">
          <cell r="A38">
            <v>1719</v>
          </cell>
          <cell r="B38" t="str">
            <v>ESTÍMULO DÍA DEL SERVIDOR PÚBLICO</v>
          </cell>
          <cell r="C38">
            <v>15401</v>
          </cell>
          <cell r="D38" t="str">
            <v>Prestaciones establecidas por condiciones generales de trabajo o contratos colectivos de trabajo</v>
          </cell>
        </row>
        <row r="39">
          <cell r="A39">
            <v>2111</v>
          </cell>
          <cell r="B39" t="str">
            <v>PAPELERÍA</v>
          </cell>
          <cell r="C39">
            <v>21101</v>
          </cell>
          <cell r="D39" t="str">
            <v>Materiales y útiles de oficina</v>
          </cell>
        </row>
        <row r="40">
          <cell r="A40">
            <v>2112</v>
          </cell>
          <cell r="B40" t="str">
            <v>MATERIALES DE OFICINA</v>
          </cell>
          <cell r="C40">
            <v>21101</v>
          </cell>
          <cell r="D40" t="str">
            <v>Materiales y útiles de oficina</v>
          </cell>
        </row>
        <row r="41">
          <cell r="A41">
            <v>2113</v>
          </cell>
          <cell r="B41" t="str">
            <v>UTILES Y EQUIPOS MENORES DE OFICINA</v>
          </cell>
          <cell r="C41">
            <v>21102</v>
          </cell>
          <cell r="D41" t="str">
            <v>Equipos menores de oficina</v>
          </cell>
        </row>
        <row r="42">
          <cell r="A42">
            <v>2114</v>
          </cell>
          <cell r="B42" t="str">
            <v>OTROS ARTÍCULOS</v>
          </cell>
          <cell r="C42">
            <v>21102</v>
          </cell>
          <cell r="D42" t="str">
            <v>Equipos menores de oficina</v>
          </cell>
        </row>
        <row r="43">
          <cell r="A43">
            <v>2121</v>
          </cell>
          <cell r="B43" t="str">
            <v>MATERIALES DE IMPRESIÓN, REPRODUCCIÓN Y ENCUADERNACIÓN</v>
          </cell>
          <cell r="C43">
            <v>21201</v>
          </cell>
          <cell r="D43" t="str">
            <v xml:space="preserve">Materiales y utiles de impresión y Reproduccion </v>
          </cell>
        </row>
        <row r="44">
          <cell r="A44">
            <v>2152</v>
          </cell>
          <cell r="B44" t="str">
            <v>MATERIAL IMPRESO</v>
          </cell>
          <cell r="C44">
            <v>21503</v>
          </cell>
          <cell r="D44" t="str">
            <v>Material Impreso</v>
          </cell>
        </row>
        <row r="45">
          <cell r="A45">
            <v>2161</v>
          </cell>
          <cell r="B45" t="str">
            <v>MATERIAL DE LIMPIEZA</v>
          </cell>
          <cell r="C45">
            <v>21601</v>
          </cell>
          <cell r="D45" t="str">
            <v>Material de Limpieza</v>
          </cell>
        </row>
        <row r="46">
          <cell r="A46">
            <v>2171</v>
          </cell>
          <cell r="B46" t="str">
            <v>MATERIAL DIDÁCTICO</v>
          </cell>
          <cell r="C46">
            <v>21702</v>
          </cell>
          <cell r="D46" t="str">
            <v>Materiales y suministros para planteles educativos y bibliotecas</v>
          </cell>
        </row>
        <row r="47">
          <cell r="A47">
            <v>2211</v>
          </cell>
          <cell r="B47" t="str">
            <v>ALIMENTACIÓN Y VÍVERES</v>
          </cell>
          <cell r="C47">
            <v>22102</v>
          </cell>
          <cell r="D47" t="str">
            <v>Productos alimenticios para personas derivado de la prestacion de servicios publicos en unidades de salud, educativas, de readaptacion social y otras</v>
          </cell>
        </row>
        <row r="48">
          <cell r="A48">
            <v>2211</v>
          </cell>
          <cell r="C48">
            <v>22104</v>
          </cell>
          <cell r="D48" t="str">
            <v>Productos alimenticios para el personal en las instalaciones de las dependencias y entidades</v>
          </cell>
        </row>
        <row r="49">
          <cell r="A49">
            <v>2211</v>
          </cell>
          <cell r="C49">
            <v>22106</v>
          </cell>
          <cell r="D49" t="str">
            <v>Productos alimenticios para el personal derivado de actividades extraordinarias</v>
          </cell>
        </row>
        <row r="50">
          <cell r="A50">
            <v>2233</v>
          </cell>
          <cell r="B50" t="str">
            <v>UTENSILIOS EN MATERIAL DESECHABLE</v>
          </cell>
          <cell r="C50">
            <v>22301</v>
          </cell>
          <cell r="D50" t="str">
            <v>Utensilios para el servicio de alimentacion</v>
          </cell>
        </row>
        <row r="51">
          <cell r="A51">
            <v>2371</v>
          </cell>
          <cell r="B51" t="str">
            <v>PRODUCTOS DE CUARO, PIEL, PLÁSTICO Y HULE CON FINES DE LUCRO</v>
          </cell>
          <cell r="C51">
            <v>23701</v>
          </cell>
          <cell r="D51" t="str">
            <v>Productos de cuero, piel, plastico y hule adquiridos como materia prima</v>
          </cell>
        </row>
        <row r="52">
          <cell r="A52">
            <v>2411</v>
          </cell>
          <cell r="B52" t="str">
            <v>Materiales y artículos de construcción no metálicos para bienes inmuebles</v>
          </cell>
          <cell r="C52">
            <v>23601</v>
          </cell>
          <cell r="D52" t="str">
            <v>Productos metalicos y a base de minerales no metalicos adquiridos como materia prima</v>
          </cell>
        </row>
        <row r="53">
          <cell r="A53">
            <v>2421</v>
          </cell>
          <cell r="B53" t="str">
            <v>Materiales y artículos de construcción a base de cemento y productos de concreto para bienes inmuebles</v>
          </cell>
          <cell r="C53">
            <v>24201</v>
          </cell>
          <cell r="D53" t="str">
            <v>Cemento y productos de concreto</v>
          </cell>
        </row>
        <row r="54">
          <cell r="A54">
            <v>2431</v>
          </cell>
          <cell r="B54" t="str">
            <v>Materiales y artículos de construcción a base de cal, yeso y productos de yeso para bienes inmuebles</v>
          </cell>
          <cell r="C54">
            <v>24301</v>
          </cell>
          <cell r="D54" t="str">
            <v>Cal, Yeso y productos de yeso</v>
          </cell>
        </row>
        <row r="55">
          <cell r="A55">
            <v>2441</v>
          </cell>
          <cell r="B55" t="str">
            <v>MATERIALES Y ARTICULOS DE CONSTRUCCION A BASE DE MADERA</v>
          </cell>
          <cell r="C55">
            <v>24401</v>
          </cell>
          <cell r="D55" t="str">
            <v>Madera y productos de madera</v>
          </cell>
        </row>
        <row r="56">
          <cell r="A56">
            <v>2461</v>
          </cell>
          <cell r="B56" t="str">
            <v>Material eléctrico y electrónico para bienes inmuebles</v>
          </cell>
          <cell r="C56">
            <v>24601</v>
          </cell>
          <cell r="D56" t="str">
            <v>Material electrico y electronico</v>
          </cell>
        </row>
        <row r="57">
          <cell r="A57">
            <v>2471</v>
          </cell>
          <cell r="B57" t="str">
            <v>Artículos metálicos para bienes inmuebles</v>
          </cell>
          <cell r="C57">
            <v>24701</v>
          </cell>
          <cell r="D57" t="str">
            <v xml:space="preserve">Articulos metalicos para la construcción </v>
          </cell>
        </row>
        <row r="58">
          <cell r="A58">
            <v>2491</v>
          </cell>
          <cell r="B58" t="str">
            <v>PINTURAS PARA BIENES INMUEBLES</v>
          </cell>
          <cell r="C58">
            <v>24901</v>
          </cell>
          <cell r="D58" t="str">
            <v xml:space="preserve">Otros materiales y articulos de construccion y reparacion </v>
          </cell>
        </row>
        <row r="59">
          <cell r="A59">
            <v>2492</v>
          </cell>
          <cell r="B59" t="str">
            <v>Materiales y artículos de plástico para construcción y reparación de bienes inmuebles</v>
          </cell>
          <cell r="C59">
            <v>24901</v>
          </cell>
          <cell r="D59" t="str">
            <v xml:space="preserve">Otros materiales y articulos de construccion y reparacion </v>
          </cell>
        </row>
        <row r="60">
          <cell r="A60">
            <v>2493</v>
          </cell>
          <cell r="B60" t="str">
            <v>Otros materiales y artículos de construcción y reparación para bienes inmuebles</v>
          </cell>
          <cell r="C60">
            <v>24901</v>
          </cell>
          <cell r="D60" t="str">
            <v xml:space="preserve">Otros materiales y articulos de construccion y reparacion </v>
          </cell>
        </row>
        <row r="61">
          <cell r="A61">
            <v>2511</v>
          </cell>
          <cell r="B61" t="str">
            <v>Productos químicos básicos</v>
          </cell>
          <cell r="C61">
            <v>25101</v>
          </cell>
          <cell r="D61" t="str">
            <v>Productos químicos básicos</v>
          </cell>
        </row>
        <row r="62">
          <cell r="A62">
            <v>2521</v>
          </cell>
          <cell r="B62" t="str">
            <v>FERTILIZANTES, PESTICIDAS Y OTROS AGROQUÍMICOS</v>
          </cell>
          <cell r="C62">
            <v>25201</v>
          </cell>
          <cell r="D62" t="str">
            <v>Plaguicidas, Abonos y otros fertilizantes</v>
          </cell>
        </row>
        <row r="63">
          <cell r="A63">
            <v>2541</v>
          </cell>
          <cell r="B63" t="str">
            <v>MATERIALES DE CURACIÓN E INSTRUMENTAL MÉDICO</v>
          </cell>
          <cell r="C63">
            <v>25401</v>
          </cell>
          <cell r="D63" t="str">
            <v>Materiales, accesorios y suministros medicos</v>
          </cell>
        </row>
        <row r="64">
          <cell r="A64">
            <v>2561</v>
          </cell>
          <cell r="B64" t="str">
            <v>Fibras sintéticas, hule y plásticos y sus derivados</v>
          </cell>
          <cell r="C64">
            <v>25601</v>
          </cell>
          <cell r="D64" t="str">
            <v>Fibras sintéticas, hule y plásticos y sus derivados</v>
          </cell>
        </row>
        <row r="65">
          <cell r="A65">
            <v>2591</v>
          </cell>
          <cell r="B65" t="str">
            <v>PRODUCTOS QUÍMICOS Y REACTIVOS PARA POTABILIZACIÓN Y TRATAMIENTO DE AGUA</v>
          </cell>
          <cell r="C65">
            <v>25902</v>
          </cell>
          <cell r="D65" t="str">
            <v>Productos quimicos y reactivos para potabilizacion y tratamiento de agua</v>
          </cell>
        </row>
        <row r="66">
          <cell r="A66">
            <v>2611</v>
          </cell>
          <cell r="B66" t="str">
            <v>COMBUSTIBLES</v>
          </cell>
          <cell r="C66">
            <v>26102</v>
          </cell>
          <cell r="D66" t="str">
            <v>Combustibles, lubricantes y aditivos para vehiculo terrestres, aereos, maritimos, lacustres y fluviales destinados  a servicios publicos y la operación de programas publicos</v>
          </cell>
        </row>
        <row r="67">
          <cell r="A67">
            <v>2611</v>
          </cell>
          <cell r="C67">
            <v>26103</v>
          </cell>
          <cell r="D67" t="str">
            <v>Combustibles, lubricantes y aditivos para vehiculo terrestres, aereos, maritimos, lacustres y fluviales destinados  a servicios administrativos</v>
          </cell>
        </row>
        <row r="68">
          <cell r="A68">
            <v>2611</v>
          </cell>
          <cell r="C68">
            <v>26104</v>
          </cell>
          <cell r="D68" t="str">
            <v>Combustibles, lubricantes y aditivos para vehiculo terrestres, aereos, maritimos, lacustres y fluviales destinados  a servidores publicos</v>
          </cell>
        </row>
        <row r="69">
          <cell r="A69">
            <v>2611</v>
          </cell>
          <cell r="C69">
            <v>26105</v>
          </cell>
          <cell r="D69" t="str">
            <v>Combustibles, lubricantes y aditivos para maquinaria, equipo de produccion y servicios administrativos</v>
          </cell>
        </row>
        <row r="70">
          <cell r="A70">
            <v>2612</v>
          </cell>
          <cell r="B70" t="str">
            <v>LUBRICANTES, ADITIVOS Y LÍQUIDOS</v>
          </cell>
          <cell r="C70">
            <v>26105</v>
          </cell>
          <cell r="D70" t="str">
            <v>Combustibles, lubricantes y aditivos para maquinaria, equipo de produccion y servicios administrativos</v>
          </cell>
        </row>
        <row r="71">
          <cell r="A71">
            <v>2711</v>
          </cell>
          <cell r="B71" t="str">
            <v>Uniformes</v>
          </cell>
          <cell r="C71">
            <v>27101</v>
          </cell>
          <cell r="D71" t="str">
            <v>Vestuario y uniformes</v>
          </cell>
        </row>
        <row r="72">
          <cell r="A72">
            <v>2721</v>
          </cell>
          <cell r="B72" t="str">
            <v>PRENDAS Y ACCESORIOS DE SEGURIDAD PERSONAL</v>
          </cell>
          <cell r="C72">
            <v>27201</v>
          </cell>
          <cell r="D72" t="str">
            <v>Prendas de proteccion personal</v>
          </cell>
        </row>
        <row r="73">
          <cell r="A73">
            <v>2731</v>
          </cell>
          <cell r="B73" t="str">
            <v>ARTÍCULOS DEPORTIVOS</v>
          </cell>
          <cell r="C73">
            <v>27301</v>
          </cell>
          <cell r="D73" t="str">
            <v>Articulos deportivos</v>
          </cell>
        </row>
        <row r="74">
          <cell r="A74">
            <v>2741</v>
          </cell>
          <cell r="B74" t="str">
            <v>PRODUCTOS TEXTILES</v>
          </cell>
          <cell r="C74">
            <v>27401</v>
          </cell>
          <cell r="D74" t="str">
            <v>Productos textiles</v>
          </cell>
        </row>
        <row r="75">
          <cell r="A75">
            <v>2831</v>
          </cell>
          <cell r="B75" t="str">
            <v>UNIFORMES PARA LOS CUERPOS DE SEGURIDAD PÚBLICA</v>
          </cell>
          <cell r="C75">
            <v>28301</v>
          </cell>
          <cell r="D75" t="str">
            <v>Prendas de proteccion para seguridad publica y nacional</v>
          </cell>
        </row>
        <row r="76">
          <cell r="A76">
            <v>2911</v>
          </cell>
          <cell r="B76" t="str">
            <v>Herramientas menores para actividades productivas</v>
          </cell>
          <cell r="C76">
            <v>29101</v>
          </cell>
          <cell r="D76" t="str">
            <v>Herramientas menores</v>
          </cell>
        </row>
        <row r="77">
          <cell r="A77">
            <v>2921</v>
          </cell>
          <cell r="B77" t="str">
            <v>Refacciones y accesorios menores de edificios</v>
          </cell>
          <cell r="C77">
            <v>29201</v>
          </cell>
          <cell r="D77" t="str">
            <v>Refacciones y accesorios menores de edificios</v>
          </cell>
        </row>
        <row r="78">
          <cell r="A78">
            <v>2961</v>
          </cell>
          <cell r="B78" t="str">
            <v>REFACCIONES Y ACCESORIOS MENORES DE EQUIPO DE TRANSPORTE</v>
          </cell>
          <cell r="C78">
            <v>29601</v>
          </cell>
          <cell r="D78" t="str">
            <v>Refacciones y accesorios menores de equipo de transporte</v>
          </cell>
        </row>
        <row r="79">
          <cell r="A79">
            <v>2981</v>
          </cell>
          <cell r="B79" t="str">
            <v>REFACCIONES Y ACCESORIOS MENORES DE MAQUINARIA Y OTROS EQUIPOS</v>
          </cell>
          <cell r="C79">
            <v>29801</v>
          </cell>
          <cell r="D79" t="str">
            <v>Refacciones y accesorios menores de maquinaria y otros equipos</v>
          </cell>
        </row>
        <row r="80">
          <cell r="A80">
            <v>3111</v>
          </cell>
          <cell r="B80" t="str">
            <v>SERVICIOS DE ENERGÍA ELÉCTRICA</v>
          </cell>
          <cell r="C80">
            <v>31101</v>
          </cell>
          <cell r="D80" t="str">
            <v>Energia Electrica</v>
          </cell>
        </row>
        <row r="81">
          <cell r="A81">
            <v>3121</v>
          </cell>
          <cell r="B81" t="str">
            <v>SERVICIOS DE SUMINISTRO DE GAS</v>
          </cell>
          <cell r="C81">
            <v>31201</v>
          </cell>
          <cell r="D81" t="str">
            <v>Servicios de Gas</v>
          </cell>
        </row>
        <row r="82">
          <cell r="A82">
            <v>3131</v>
          </cell>
          <cell r="B82" t="str">
            <v>SERVICIOS DE AGUA POTABLE</v>
          </cell>
          <cell r="C82">
            <v>31301</v>
          </cell>
          <cell r="D82" t="str">
            <v>Servicios de Agua</v>
          </cell>
        </row>
        <row r="83">
          <cell r="A83">
            <v>3141</v>
          </cell>
          <cell r="B83" t="str">
            <v>SERVICIO TELEFÓNICO</v>
          </cell>
          <cell r="C83">
            <v>31401</v>
          </cell>
          <cell r="D83" t="str">
            <v>Servicio Telefonico Convencional</v>
          </cell>
        </row>
        <row r="84">
          <cell r="A84">
            <v>3171</v>
          </cell>
          <cell r="B84" t="str">
            <v>SERVICIO DE INTERNET</v>
          </cell>
          <cell r="C84">
            <v>31703</v>
          </cell>
          <cell r="D84" t="str">
            <v>Servicios de Internet</v>
          </cell>
        </row>
        <row r="85">
          <cell r="A85">
            <v>3181</v>
          </cell>
          <cell r="B85" t="str">
            <v>SERVICIO POSTAL DE MENSAJERÍA Y PAQUETERÍA</v>
          </cell>
          <cell r="C85">
            <v>31801</v>
          </cell>
          <cell r="D85" t="str">
            <v>Servicio Postal</v>
          </cell>
        </row>
        <row r="86">
          <cell r="A86">
            <v>3211</v>
          </cell>
          <cell r="B86" t="str">
            <v>ARRENDAMIENTODETERRENOS</v>
          </cell>
          <cell r="C86">
            <v>32101</v>
          </cell>
          <cell r="D86" t="str">
            <v>Arrendamiento de terrenos</v>
          </cell>
        </row>
        <row r="87">
          <cell r="A87">
            <v>3221</v>
          </cell>
          <cell r="B87" t="str">
            <v>ALQUILER DE EDIFICIOS Y LOCALES</v>
          </cell>
          <cell r="C87">
            <v>32201</v>
          </cell>
          <cell r="D87" t="str">
            <v>Alquiles de Edificios y Locales</v>
          </cell>
        </row>
        <row r="88">
          <cell r="A88">
            <v>3231</v>
          </cell>
          <cell r="B88" t="str">
            <v>ALQUILER DE EQUIPOS Y MUEBLES PARA LA ADMINISTRACIÓN</v>
          </cell>
          <cell r="C88">
            <v>32903</v>
          </cell>
          <cell r="D88" t="str">
            <v>Otros arrendamientos</v>
          </cell>
        </row>
        <row r="89">
          <cell r="A89">
            <v>3232</v>
          </cell>
          <cell r="B89" t="str">
            <v>ALQUILER DE EQUIPOS INFORMÁTICOS Y FOTOCOPIADORAS</v>
          </cell>
          <cell r="C89">
            <v>32903</v>
          </cell>
          <cell r="D89" t="str">
            <v>Otros arrendamientos</v>
          </cell>
        </row>
        <row r="90">
          <cell r="A90">
            <v>3251</v>
          </cell>
          <cell r="B90" t="str">
            <v>ALQUILER DE VEHÍCULOS</v>
          </cell>
          <cell r="C90">
            <v>32502</v>
          </cell>
          <cell r="D90" t="str">
            <v>Arrendamientos de vehiculos terrestres, aereos, maritimos, lacustres y fluviales para servicios publicos y la operación de programas publicos</v>
          </cell>
        </row>
        <row r="91">
          <cell r="A91">
            <v>3261</v>
          </cell>
          <cell r="B91" t="str">
            <v>ALQUILER DE MAQUINARIA Y EQUIPO</v>
          </cell>
          <cell r="C91">
            <v>32601</v>
          </cell>
          <cell r="D91" t="str">
            <v>Arrendamiento de maquinaria y equipos</v>
          </cell>
        </row>
        <row r="92">
          <cell r="A92">
            <v>3311</v>
          </cell>
          <cell r="B92" t="str">
            <v>SERVICIOS, CONSULTORÍAS Y ASESORÍAS EN CONTABILIDAD</v>
          </cell>
          <cell r="C92">
            <v>33104</v>
          </cell>
          <cell r="D92" t="str">
            <v>Otras asesoria para la operación de programas</v>
          </cell>
        </row>
        <row r="93">
          <cell r="A93">
            <v>3313</v>
          </cell>
          <cell r="B93" t="str">
            <v>ASESORÍAS LEGALES Y FEDATORÍAS</v>
          </cell>
          <cell r="C93">
            <v>33101</v>
          </cell>
          <cell r="D93" t="str">
            <v>Asesorias asociadas a convenios, tratados o acuerdo</v>
          </cell>
        </row>
        <row r="94">
          <cell r="A94">
            <v>3332</v>
          </cell>
          <cell r="B94" t="str">
            <v>SERVICIOS DE CONSULTORIA ADMINISTRATIVA</v>
          </cell>
          <cell r="C94">
            <v>33107</v>
          </cell>
          <cell r="D94" t="str">
            <v>Evaluacion al Desempeño</v>
          </cell>
        </row>
        <row r="95">
          <cell r="A95">
            <v>3363</v>
          </cell>
          <cell r="B95" t="str">
            <v>SERVICIOS DE IMPRESIÓN Y FORMAS CONTINUAS</v>
          </cell>
          <cell r="C95">
            <v>33603</v>
          </cell>
          <cell r="D95" t="str">
            <v>Impresiones de documentos oficiales para la prestacion de servicios publicos, identificacion, formatos administrativos y fiscales, formas valoradas, certificados y titulos</v>
          </cell>
        </row>
        <row r="96">
          <cell r="A96">
            <v>3411</v>
          </cell>
          <cell r="B96" t="str">
            <v>COMISIONES FINANCIERAS</v>
          </cell>
          <cell r="C96">
            <v>34102</v>
          </cell>
          <cell r="D96" t="str">
            <v>Otros servicios bancarios y financieros</v>
          </cell>
        </row>
        <row r="97">
          <cell r="A97">
            <v>3431</v>
          </cell>
          <cell r="B97" t="str">
            <v>SERVICIO DE TRASLADO DE VALORES Y FONDOS</v>
          </cell>
          <cell r="C97">
            <v>34302</v>
          </cell>
          <cell r="D97" t="str">
            <v>Traslado de valores</v>
          </cell>
        </row>
        <row r="98">
          <cell r="A98">
            <v>3551</v>
          </cell>
          <cell r="B98" t="str">
            <v>MANTENIMIENTO Y REPARACION DE EQUIPO DE TRANSPORTE</v>
          </cell>
          <cell r="C98">
            <v>35501</v>
          </cell>
          <cell r="D98" t="str">
            <v>Mantenimiento y conservacion de vehiculos terrestres, aereos, maritimos, lacustres y fluviales</v>
          </cell>
        </row>
        <row r="99">
          <cell r="A99">
            <v>3571</v>
          </cell>
          <cell r="B99" t="str">
            <v>MANTENIMIENTO, INSTALACION Y REPARACION DE EQUIPO DIVERSO</v>
          </cell>
          <cell r="C99">
            <v>35701</v>
          </cell>
          <cell r="D99" t="str">
            <v>Mantenimiento y conservacion de maquinaria y equipo</v>
          </cell>
        </row>
        <row r="100">
          <cell r="A100">
            <v>3572</v>
          </cell>
          <cell r="B100" t="str">
            <v>MANTENIMIENTO, INSTALACION Y REPARACION DE EQUIPO DE CONSTRUCCION</v>
          </cell>
          <cell r="C100">
            <v>35701</v>
          </cell>
          <cell r="D100" t="str">
            <v>Mantenimiento y conservacion de maquinaria y equipo</v>
          </cell>
        </row>
        <row r="101">
          <cell r="A101">
            <v>3611</v>
          </cell>
          <cell r="B101" t="str">
            <v>GASTOS DE DIFUSIÓN</v>
          </cell>
          <cell r="C101">
            <v>36101</v>
          </cell>
          <cell r="D101" t="str">
            <v xml:space="preserve">Difusion de mensajes sobre programas y actividades gubernamentales </v>
          </cell>
        </row>
        <row r="102">
          <cell r="A102">
            <v>3711</v>
          </cell>
          <cell r="B102" t="str">
            <v>PASAJES AÉREOS</v>
          </cell>
          <cell r="C102">
            <v>37104</v>
          </cell>
          <cell r="D102" t="str">
            <v>Pasajes aereos nacionales para servidores publicos de mando en el desempeño de comisiones y funciones oficiales</v>
          </cell>
        </row>
        <row r="103">
          <cell r="A103">
            <v>3751</v>
          </cell>
          <cell r="B103" t="str">
            <v>VIÁTICOS Y GASTOS DE CAMINO</v>
          </cell>
          <cell r="C103">
            <v>37504</v>
          </cell>
          <cell r="D103" t="str">
            <v>Viaticos nacionales para servidores publicos de mando en el desempeño de funciones oficiales</v>
          </cell>
        </row>
        <row r="104">
          <cell r="A104">
            <v>3821</v>
          </cell>
          <cell r="B104" t="str">
            <v>GASTOS DE ORDEN SOCIAL Y CULTURAL</v>
          </cell>
          <cell r="C104">
            <v>38201</v>
          </cell>
          <cell r="D104" t="str">
            <v>Gastos de orden social</v>
          </cell>
        </row>
        <row r="105">
          <cell r="A105">
            <v>3841</v>
          </cell>
          <cell r="B105" t="str">
            <v>Ferias y Exposiciones</v>
          </cell>
          <cell r="C105">
            <v>38401</v>
          </cell>
          <cell r="D105" t="str">
            <v>Exposiciones</v>
          </cell>
        </row>
        <row r="106">
          <cell r="A106">
            <v>3851</v>
          </cell>
          <cell r="B106" t="str">
            <v>GASTOS DE RECEPCIÓN Y ATENCION A  VISITANTES</v>
          </cell>
          <cell r="C106">
            <v>38501</v>
          </cell>
          <cell r="D106" t="str">
            <v>Gastos para alimentacion de servidores publicos de mando</v>
          </cell>
        </row>
        <row r="107">
          <cell r="A107">
            <v>3921</v>
          </cell>
          <cell r="B107" t="str">
            <v>TENENCIAS</v>
          </cell>
          <cell r="C107">
            <v>39202</v>
          </cell>
          <cell r="D107" t="str">
            <v>Otros impuestos y derechos</v>
          </cell>
        </row>
        <row r="108">
          <cell r="A108">
            <v>3942</v>
          </cell>
          <cell r="B108" t="str">
            <v>Laudos</v>
          </cell>
          <cell r="C108">
            <v>39401</v>
          </cell>
          <cell r="D108" t="str">
            <v>Erogaciones por resoluciones por autoridad competente</v>
          </cell>
        </row>
        <row r="109">
          <cell r="A109">
            <v>3981</v>
          </cell>
          <cell r="B109" t="str">
            <v>IMPUESTO SOBRE NOMINA</v>
          </cell>
          <cell r="C109">
            <v>39801</v>
          </cell>
          <cell r="D109" t="str">
            <v>Impuesto sobre nominas</v>
          </cell>
        </row>
        <row r="110">
          <cell r="A110">
            <v>4343</v>
          </cell>
          <cell r="B110" t="str">
            <v>SUBSIDIOS AL DEPORTE</v>
          </cell>
          <cell r="C110">
            <v>44101</v>
          </cell>
          <cell r="D110" t="str">
            <v>Gastos relacionados con actividades culturales, deportivas y de ayuda extraordinaria</v>
          </cell>
        </row>
        <row r="111">
          <cell r="A111">
            <v>4411</v>
          </cell>
          <cell r="B111" t="str">
            <v>APOYOS SOCIALES</v>
          </cell>
          <cell r="C111">
            <v>44101</v>
          </cell>
          <cell r="D111" t="str">
            <v>Gastos relacionados con actividades culturales, deportivas y de ayuda extraordinaria</v>
          </cell>
        </row>
        <row r="112">
          <cell r="A112">
            <v>4412</v>
          </cell>
          <cell r="B112" t="str">
            <v>COOPERACIONES DIVERSAS</v>
          </cell>
          <cell r="C112">
            <v>44113</v>
          </cell>
          <cell r="D112" t="str">
            <v>Cooperaciones diversas</v>
          </cell>
        </row>
        <row r="113">
          <cell r="A113">
            <v>4421</v>
          </cell>
          <cell r="B113" t="str">
            <v>BECAS</v>
          </cell>
          <cell r="C113">
            <v>44201</v>
          </cell>
          <cell r="D113" t="str">
            <v>Becas</v>
          </cell>
        </row>
        <row r="114">
          <cell r="A114">
            <v>4481</v>
          </cell>
          <cell r="B114" t="str">
            <v>AYUDAS POR DESASTRES NATURALES Y OTROS SINIESTROS</v>
          </cell>
          <cell r="C114">
            <v>44802</v>
          </cell>
          <cell r="D114" t="str">
            <v>Ayudas por desastres naturales y otros siniestros</v>
          </cell>
        </row>
        <row r="115">
          <cell r="A115">
            <v>5191</v>
          </cell>
          <cell r="B115" t="str">
            <v>OTROS MOBILIARIOS Y EQUIPOS DE ADMINISTRACION</v>
          </cell>
          <cell r="C115">
            <v>51901</v>
          </cell>
          <cell r="D115" t="str">
            <v>Equipo de administracion</v>
          </cell>
        </row>
        <row r="116">
          <cell r="A116">
            <v>7991</v>
          </cell>
          <cell r="B116" t="str">
            <v xml:space="preserve">Erogaciones Contingentes </v>
          </cell>
          <cell r="C116">
            <v>79902</v>
          </cell>
          <cell r="D116" t="str">
            <v>Provisiones para Erogaciones Contingentes</v>
          </cell>
        </row>
        <row r="117">
          <cell r="A117">
            <v>9111</v>
          </cell>
          <cell r="B117" t="str">
            <v>Amortización de la deuda interna con instituciones de crédito</v>
          </cell>
          <cell r="C117">
            <v>91101</v>
          </cell>
          <cell r="D117" t="str">
            <v>Amortización de la deuda interna con instituciones de crédito</v>
          </cell>
        </row>
        <row r="118">
          <cell r="A118">
            <v>9211</v>
          </cell>
          <cell r="B118" t="str">
            <v>Intereses de la deuda interna con instituciones de crédito</v>
          </cell>
          <cell r="C118">
            <v>92101</v>
          </cell>
          <cell r="D118" t="str">
            <v>Intereses de la deuda interna con instituciones de crédito</v>
          </cell>
        </row>
        <row r="119">
          <cell r="A119">
            <v>9911</v>
          </cell>
          <cell r="B119" t="str">
            <v>ADEUDO DE EJERCICIOS FISCALES ANTERIORES</v>
          </cell>
          <cell r="C119">
            <v>99101</v>
          </cell>
          <cell r="D119" t="str">
            <v>Adeudo de Ejercicios Fiscales Anteriores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do trim (2)"/>
      <sheetName val="1er trim (4)"/>
      <sheetName val="1er trim (3)"/>
      <sheetName val="PROPUESTAS (3)"/>
      <sheetName val="PROPUESTAS (2)"/>
      <sheetName val="PROPUESTAS"/>
      <sheetName val="Hoja1"/>
      <sheetName val="2do trim"/>
      <sheetName val="Localidades"/>
      <sheetName val="1er trim"/>
      <sheetName val="1er trim (5)"/>
      <sheetName val="PROGRAMAS"/>
      <sheetName val="1er trim (6)"/>
      <sheetName val="RR"/>
      <sheetName val="R.H."/>
      <sheetName val="1er trim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P250"/>
  <sheetViews>
    <sheetView tabSelected="1" topLeftCell="E1" zoomScale="80" zoomScaleNormal="80" workbookViewId="0">
      <pane ySplit="1" topLeftCell="A2" activePane="bottomLeft" state="frozen"/>
      <selection activeCell="V79" sqref="V79:W79"/>
      <selection pane="bottomLeft" activeCell="M85" sqref="M85"/>
    </sheetView>
  </sheetViews>
  <sheetFormatPr baseColWidth="10" defaultRowHeight="15" x14ac:dyDescent="0.25"/>
  <cols>
    <col min="1" max="1" width="8.140625" customWidth="1"/>
    <col min="2" max="3" width="8" customWidth="1"/>
    <col min="4" max="4" width="24.28515625" customWidth="1"/>
    <col min="5" max="5" width="11.42578125" style="41"/>
    <col min="6" max="6" width="52" style="41" customWidth="1"/>
    <col min="7" max="7" width="11.42578125" customWidth="1"/>
    <col min="8" max="8" width="24.28515625" style="41" customWidth="1"/>
    <col min="9" max="9" width="20" customWidth="1"/>
    <col min="10" max="10" width="19.28515625" style="41" customWidth="1"/>
    <col min="11" max="11" width="22.7109375" customWidth="1"/>
    <col min="12" max="12" width="19.42578125" customWidth="1"/>
    <col min="13" max="15" width="19.5703125" customWidth="1"/>
    <col min="16" max="16" width="19.42578125" customWidth="1"/>
  </cols>
  <sheetData>
    <row r="1" spans="1:16" s="20" customFormat="1" ht="45" x14ac:dyDescent="0.25">
      <c r="A1" s="18" t="s">
        <v>63</v>
      </c>
      <c r="B1" s="19" t="s">
        <v>64</v>
      </c>
      <c r="C1" s="19" t="s">
        <v>65</v>
      </c>
      <c r="D1" s="18" t="s">
        <v>66</v>
      </c>
      <c r="E1" s="18" t="s">
        <v>67</v>
      </c>
      <c r="F1" s="18" t="s">
        <v>68</v>
      </c>
      <c r="G1" s="19" t="s">
        <v>69</v>
      </c>
      <c r="H1" s="18" t="s">
        <v>70</v>
      </c>
      <c r="I1" s="19" t="s">
        <v>71</v>
      </c>
      <c r="J1" s="19" t="s">
        <v>72</v>
      </c>
      <c r="K1" s="18" t="s">
        <v>73</v>
      </c>
      <c r="L1" s="18" t="s">
        <v>74</v>
      </c>
      <c r="M1" s="18" t="s">
        <v>75</v>
      </c>
      <c r="N1" s="18" t="s">
        <v>76</v>
      </c>
      <c r="O1" s="18" t="s">
        <v>77</v>
      </c>
      <c r="P1" s="18" t="s">
        <v>78</v>
      </c>
    </row>
    <row r="2" spans="1:16" ht="33.75" hidden="1" customHeight="1" x14ac:dyDescent="0.25">
      <c r="A2" s="21" t="s">
        <v>79</v>
      </c>
      <c r="B2" s="21" t="s">
        <v>80</v>
      </c>
      <c r="C2" s="22" t="s">
        <v>81</v>
      </c>
      <c r="D2" s="23" t="s">
        <v>82</v>
      </c>
      <c r="E2" s="25" t="s">
        <v>83</v>
      </c>
      <c r="F2" s="26" t="s">
        <v>84</v>
      </c>
      <c r="G2" s="27">
        <v>270090001</v>
      </c>
      <c r="H2" s="26" t="s">
        <v>57</v>
      </c>
      <c r="I2" s="28">
        <v>240000</v>
      </c>
      <c r="J2" s="28"/>
      <c r="K2" s="28">
        <v>240000</v>
      </c>
      <c r="L2" s="28">
        <v>121152</v>
      </c>
      <c r="M2" s="28">
        <v>121152</v>
      </c>
      <c r="N2" s="28">
        <v>121152</v>
      </c>
      <c r="O2" s="28">
        <v>120157</v>
      </c>
      <c r="P2" s="28">
        <f>K2-M2</f>
        <v>118848</v>
      </c>
    </row>
    <row r="3" spans="1:16" ht="33.75" hidden="1" customHeight="1" x14ac:dyDescent="0.25">
      <c r="A3" s="21" t="s">
        <v>85</v>
      </c>
      <c r="B3" s="21" t="s">
        <v>86</v>
      </c>
      <c r="C3" s="22" t="s">
        <v>87</v>
      </c>
      <c r="D3" s="22" t="s">
        <v>88</v>
      </c>
      <c r="E3" s="23" t="s">
        <v>89</v>
      </c>
      <c r="F3" s="26" t="s">
        <v>90</v>
      </c>
      <c r="G3" s="27">
        <v>270090001</v>
      </c>
      <c r="H3" s="26" t="s">
        <v>57</v>
      </c>
      <c r="I3" s="28">
        <v>1229078.55</v>
      </c>
      <c r="J3" s="28"/>
      <c r="K3" s="28">
        <v>1226428.33</v>
      </c>
      <c r="L3" s="28">
        <v>1982278.74</v>
      </c>
      <c r="M3" s="28">
        <v>413835.9</v>
      </c>
      <c r="N3" s="28">
        <v>413835.9</v>
      </c>
      <c r="O3" s="28">
        <v>338690.23</v>
      </c>
      <c r="P3" s="28">
        <f t="shared" ref="P3:P88" si="0">K3-M3</f>
        <v>812592.43</v>
      </c>
    </row>
    <row r="4" spans="1:16" ht="33.75" hidden="1" customHeight="1" x14ac:dyDescent="0.25">
      <c r="A4" s="21" t="s">
        <v>85</v>
      </c>
      <c r="B4" s="21" t="s">
        <v>91</v>
      </c>
      <c r="C4" s="22" t="s">
        <v>92</v>
      </c>
      <c r="D4" s="29" t="s">
        <v>93</v>
      </c>
      <c r="E4" s="23" t="s">
        <v>94</v>
      </c>
      <c r="F4" s="26" t="s">
        <v>90</v>
      </c>
      <c r="G4" s="27">
        <v>270090001</v>
      </c>
      <c r="H4" s="26" t="s">
        <v>57</v>
      </c>
      <c r="I4" s="28">
        <v>2800</v>
      </c>
      <c r="J4" s="28"/>
      <c r="K4" s="28">
        <v>24700</v>
      </c>
      <c r="L4" s="28">
        <v>14953.2</v>
      </c>
      <c r="M4" s="28">
        <v>14953.2</v>
      </c>
      <c r="N4" s="28">
        <v>14953.2</v>
      </c>
      <c r="O4" s="28">
        <v>0</v>
      </c>
      <c r="P4" s="28">
        <f t="shared" si="0"/>
        <v>9746.7999999999993</v>
      </c>
    </row>
    <row r="5" spans="1:16" ht="33.75" hidden="1" customHeight="1" x14ac:dyDescent="0.25">
      <c r="A5" s="21" t="s">
        <v>95</v>
      </c>
      <c r="B5" s="21" t="s">
        <v>86</v>
      </c>
      <c r="C5" s="22" t="s">
        <v>87</v>
      </c>
      <c r="D5" s="22" t="s">
        <v>88</v>
      </c>
      <c r="E5" s="23" t="s">
        <v>96</v>
      </c>
      <c r="F5" s="26" t="s">
        <v>97</v>
      </c>
      <c r="G5" s="27">
        <v>270090001</v>
      </c>
      <c r="H5" s="26" t="s">
        <v>57</v>
      </c>
      <c r="I5" s="28">
        <v>3435818.2700000005</v>
      </c>
      <c r="J5" s="28"/>
      <c r="K5" s="28">
        <v>2971829.88</v>
      </c>
      <c r="L5" s="28">
        <v>5528162.8300000001</v>
      </c>
      <c r="M5" s="28">
        <v>952932.31</v>
      </c>
      <c r="N5" s="28">
        <v>952932.31</v>
      </c>
      <c r="O5" s="28">
        <v>787976.6</v>
      </c>
      <c r="P5" s="28">
        <f t="shared" si="0"/>
        <v>2018897.5699999998</v>
      </c>
    </row>
    <row r="6" spans="1:16" ht="33.75" hidden="1" customHeight="1" x14ac:dyDescent="0.25">
      <c r="A6" s="21" t="s">
        <v>95</v>
      </c>
      <c r="B6" s="21" t="s">
        <v>98</v>
      </c>
      <c r="C6" s="22" t="s">
        <v>99</v>
      </c>
      <c r="D6" s="23" t="s">
        <v>100</v>
      </c>
      <c r="E6" s="23" t="s">
        <v>101</v>
      </c>
      <c r="F6" s="26" t="s">
        <v>102</v>
      </c>
      <c r="G6" s="27">
        <v>270090001</v>
      </c>
      <c r="H6" s="26" t="s">
        <v>57</v>
      </c>
      <c r="I6" s="28">
        <v>1575552</v>
      </c>
      <c r="J6" s="28"/>
      <c r="K6" s="28">
        <v>1554615</v>
      </c>
      <c r="L6" s="28">
        <v>2723471.48</v>
      </c>
      <c r="M6" s="28">
        <v>555184.69999999995</v>
      </c>
      <c r="N6" s="28">
        <v>555184.69999999995</v>
      </c>
      <c r="O6" s="28">
        <v>481876.23</v>
      </c>
      <c r="P6" s="28">
        <f t="shared" si="0"/>
        <v>999430.3</v>
      </c>
    </row>
    <row r="7" spans="1:16" ht="33.75" hidden="1" customHeight="1" x14ac:dyDescent="0.25">
      <c r="A7" s="21" t="s">
        <v>95</v>
      </c>
      <c r="B7" s="21" t="s">
        <v>91</v>
      </c>
      <c r="C7" s="22" t="s">
        <v>92</v>
      </c>
      <c r="D7" s="22" t="s">
        <v>93</v>
      </c>
      <c r="E7" s="23" t="s">
        <v>103</v>
      </c>
      <c r="F7" s="26" t="s">
        <v>104</v>
      </c>
      <c r="G7" s="27">
        <v>270090001</v>
      </c>
      <c r="H7" s="26" t="s">
        <v>57</v>
      </c>
      <c r="I7" s="28">
        <v>7000</v>
      </c>
      <c r="J7" s="28"/>
      <c r="K7" s="28">
        <v>2838</v>
      </c>
      <c r="L7" s="28">
        <v>2088</v>
      </c>
      <c r="M7" s="28">
        <v>2088</v>
      </c>
      <c r="N7" s="28">
        <v>2088</v>
      </c>
      <c r="O7" s="28">
        <v>2088</v>
      </c>
      <c r="P7" s="28">
        <f t="shared" si="0"/>
        <v>750</v>
      </c>
    </row>
    <row r="8" spans="1:16" ht="33.75" hidden="1" customHeight="1" x14ac:dyDescent="0.25">
      <c r="A8" s="21" t="s">
        <v>95</v>
      </c>
      <c r="B8" s="21" t="s">
        <v>98</v>
      </c>
      <c r="C8" s="22" t="s">
        <v>105</v>
      </c>
      <c r="D8" s="22" t="s">
        <v>106</v>
      </c>
      <c r="E8" s="30" t="s">
        <v>107</v>
      </c>
      <c r="F8" s="26" t="s">
        <v>108</v>
      </c>
      <c r="G8" s="27">
        <v>270090001</v>
      </c>
      <c r="H8" s="26" t="s">
        <v>57</v>
      </c>
      <c r="I8" s="28">
        <v>0</v>
      </c>
      <c r="J8" s="28">
        <f>K8-43450.85-16800-3306</f>
        <v>13020.610000000008</v>
      </c>
      <c r="K8" s="28">
        <v>76577.460000000006</v>
      </c>
      <c r="L8" s="28">
        <v>3306</v>
      </c>
      <c r="M8" s="28">
        <v>3306</v>
      </c>
      <c r="N8" s="28">
        <v>3306</v>
      </c>
      <c r="O8" s="28">
        <v>0</v>
      </c>
      <c r="P8" s="28">
        <f t="shared" si="0"/>
        <v>73271.460000000006</v>
      </c>
    </row>
    <row r="9" spans="1:16" ht="33.75" hidden="1" customHeight="1" x14ac:dyDescent="0.25">
      <c r="A9" s="21" t="s">
        <v>109</v>
      </c>
      <c r="B9" s="21" t="s">
        <v>86</v>
      </c>
      <c r="C9" s="22" t="s">
        <v>87</v>
      </c>
      <c r="D9" s="22" t="s">
        <v>88</v>
      </c>
      <c r="E9" s="23" t="s">
        <v>110</v>
      </c>
      <c r="F9" s="26" t="s">
        <v>111</v>
      </c>
      <c r="G9" s="27">
        <v>270090001</v>
      </c>
      <c r="H9" s="26" t="s">
        <v>57</v>
      </c>
      <c r="I9" s="28">
        <v>2847880.4</v>
      </c>
      <c r="J9" s="28"/>
      <c r="K9" s="28">
        <v>2837887.68</v>
      </c>
      <c r="L9" s="28">
        <v>4620498</v>
      </c>
      <c r="M9" s="28">
        <v>940482.14</v>
      </c>
      <c r="N9" s="28">
        <v>940482.14</v>
      </c>
      <c r="O9" s="28">
        <v>785100.23</v>
      </c>
      <c r="P9" s="28">
        <f t="shared" si="0"/>
        <v>1897405.54</v>
      </c>
    </row>
    <row r="10" spans="1:16" ht="33.75" hidden="1" customHeight="1" x14ac:dyDescent="0.25">
      <c r="A10" s="21" t="s">
        <v>109</v>
      </c>
      <c r="B10" s="21" t="s">
        <v>91</v>
      </c>
      <c r="C10" s="22" t="s">
        <v>92</v>
      </c>
      <c r="D10" s="22" t="s">
        <v>93</v>
      </c>
      <c r="E10" s="23" t="s">
        <v>112</v>
      </c>
      <c r="F10" s="26" t="s">
        <v>111</v>
      </c>
      <c r="G10" s="27">
        <v>270090001</v>
      </c>
      <c r="H10" s="26" t="s">
        <v>57</v>
      </c>
      <c r="I10" s="28">
        <v>192000</v>
      </c>
      <c r="J10" s="28"/>
      <c r="K10" s="28">
        <v>229512.19</v>
      </c>
      <c r="L10" s="28">
        <v>118764.85</v>
      </c>
      <c r="M10" s="28">
        <v>118764.85</v>
      </c>
      <c r="N10" s="28">
        <v>118764.85</v>
      </c>
      <c r="O10" s="28">
        <v>84599.25</v>
      </c>
      <c r="P10" s="28">
        <f t="shared" si="0"/>
        <v>110747.34</v>
      </c>
    </row>
    <row r="11" spans="1:16" ht="33.75" hidden="1" customHeight="1" x14ac:dyDescent="0.25">
      <c r="A11" s="21" t="s">
        <v>113</v>
      </c>
      <c r="B11" s="21" t="s">
        <v>86</v>
      </c>
      <c r="C11" s="22" t="s">
        <v>87</v>
      </c>
      <c r="D11" s="22" t="s">
        <v>88</v>
      </c>
      <c r="E11" s="23" t="s">
        <v>114</v>
      </c>
      <c r="F11" s="26" t="s">
        <v>115</v>
      </c>
      <c r="G11" s="27">
        <v>270090001</v>
      </c>
      <c r="H11" s="26" t="s">
        <v>57</v>
      </c>
      <c r="I11" s="28">
        <v>1399002.0999999999</v>
      </c>
      <c r="J11" s="28"/>
      <c r="K11" s="28">
        <v>1394451.92</v>
      </c>
      <c r="L11" s="28">
        <v>2195968.54</v>
      </c>
      <c r="M11" s="28">
        <v>459646.1</v>
      </c>
      <c r="N11" s="28">
        <v>459646.1</v>
      </c>
      <c r="O11" s="28">
        <v>382608.87</v>
      </c>
      <c r="P11" s="28">
        <f t="shared" si="0"/>
        <v>934805.82</v>
      </c>
    </row>
    <row r="12" spans="1:16" ht="33.75" hidden="1" customHeight="1" x14ac:dyDescent="0.25">
      <c r="A12" s="21" t="s">
        <v>113</v>
      </c>
      <c r="B12" s="21" t="s">
        <v>91</v>
      </c>
      <c r="C12" s="22" t="s">
        <v>92</v>
      </c>
      <c r="D12" s="22" t="s">
        <v>93</v>
      </c>
      <c r="E12" s="23" t="s">
        <v>116</v>
      </c>
      <c r="F12" s="26" t="s">
        <v>115</v>
      </c>
      <c r="G12" s="27">
        <v>270090001</v>
      </c>
      <c r="H12" s="26" t="s">
        <v>57</v>
      </c>
      <c r="I12" s="28">
        <v>7788</v>
      </c>
      <c r="J12" s="28"/>
      <c r="K12" s="28">
        <v>18694.45</v>
      </c>
      <c r="L12" s="28">
        <v>14752.45</v>
      </c>
      <c r="M12" s="28">
        <v>14752.45</v>
      </c>
      <c r="N12" s="28">
        <v>14752.45</v>
      </c>
      <c r="O12" s="28">
        <v>2224.4499999999998</v>
      </c>
      <c r="P12" s="28">
        <f t="shared" si="0"/>
        <v>3942</v>
      </c>
    </row>
    <row r="13" spans="1:16" ht="33.75" hidden="1" customHeight="1" x14ac:dyDescent="0.25">
      <c r="A13" s="21" t="s">
        <v>117</v>
      </c>
      <c r="B13" s="21" t="s">
        <v>86</v>
      </c>
      <c r="C13" s="22" t="s">
        <v>87</v>
      </c>
      <c r="D13" s="23" t="s">
        <v>88</v>
      </c>
      <c r="E13" s="23" t="s">
        <v>118</v>
      </c>
      <c r="F13" s="26" t="s">
        <v>119</v>
      </c>
      <c r="G13" s="27">
        <v>270090001</v>
      </c>
      <c r="H13" s="26" t="s">
        <v>57</v>
      </c>
      <c r="I13" s="28">
        <v>4168346.8599999994</v>
      </c>
      <c r="J13" s="28"/>
      <c r="K13" s="28">
        <v>4153387.78</v>
      </c>
      <c r="L13" s="28">
        <v>6981117.2400000002</v>
      </c>
      <c r="M13" s="28">
        <v>1436550.08</v>
      </c>
      <c r="N13" s="28">
        <v>1436550.08</v>
      </c>
      <c r="O13" s="28">
        <v>1169922.98</v>
      </c>
      <c r="P13" s="28">
        <f t="shared" si="0"/>
        <v>2716837.6999999997</v>
      </c>
    </row>
    <row r="14" spans="1:16" ht="33.75" hidden="1" customHeight="1" x14ac:dyDescent="0.25">
      <c r="A14" s="21" t="s">
        <v>117</v>
      </c>
      <c r="B14" s="21" t="s">
        <v>91</v>
      </c>
      <c r="C14" s="22" t="s">
        <v>92</v>
      </c>
      <c r="D14" s="22" t="s">
        <v>93</v>
      </c>
      <c r="E14" s="23" t="s">
        <v>120</v>
      </c>
      <c r="F14" s="26" t="s">
        <v>119</v>
      </c>
      <c r="G14" s="27">
        <v>270090001</v>
      </c>
      <c r="H14" s="26" t="s">
        <v>57</v>
      </c>
      <c r="I14" s="28">
        <v>68000</v>
      </c>
      <c r="J14" s="28"/>
      <c r="K14" s="28">
        <v>6994</v>
      </c>
      <c r="L14" s="28">
        <v>2494</v>
      </c>
      <c r="M14" s="28">
        <v>2494</v>
      </c>
      <c r="N14" s="28">
        <v>2494</v>
      </c>
      <c r="O14" s="28">
        <v>2494</v>
      </c>
      <c r="P14" s="28">
        <f t="shared" si="0"/>
        <v>4500</v>
      </c>
    </row>
    <row r="15" spans="1:16" ht="33.75" hidden="1" customHeight="1" x14ac:dyDescent="0.25">
      <c r="A15" s="21" t="s">
        <v>117</v>
      </c>
      <c r="B15" s="21" t="s">
        <v>86</v>
      </c>
      <c r="C15" s="22" t="s">
        <v>121</v>
      </c>
      <c r="D15" s="22" t="s">
        <v>122</v>
      </c>
      <c r="E15" s="23" t="s">
        <v>123</v>
      </c>
      <c r="F15" s="26" t="s">
        <v>119</v>
      </c>
      <c r="G15" s="27">
        <v>270090001</v>
      </c>
      <c r="H15" s="26" t="s">
        <v>57</v>
      </c>
      <c r="I15" s="28">
        <v>1740000</v>
      </c>
      <c r="J15" s="28"/>
      <c r="K15" s="28">
        <v>1740000</v>
      </c>
      <c r="L15" s="28">
        <v>419146.64</v>
      </c>
      <c r="M15" s="28">
        <v>419146.64</v>
      </c>
      <c r="N15" s="28">
        <v>419146.64</v>
      </c>
      <c r="O15" s="28">
        <v>419146.64</v>
      </c>
      <c r="P15" s="28">
        <f t="shared" si="0"/>
        <v>1320853.3599999999</v>
      </c>
    </row>
    <row r="16" spans="1:16" ht="45" hidden="1" customHeight="1" x14ac:dyDescent="0.25">
      <c r="A16" s="21" t="s">
        <v>117</v>
      </c>
      <c r="B16" s="21" t="s">
        <v>80</v>
      </c>
      <c r="C16" s="22" t="s">
        <v>124</v>
      </c>
      <c r="D16" s="22" t="s">
        <v>125</v>
      </c>
      <c r="E16" s="23" t="s">
        <v>126</v>
      </c>
      <c r="F16" s="26" t="s">
        <v>127</v>
      </c>
      <c r="G16" s="27">
        <v>270090001</v>
      </c>
      <c r="H16" s="26" t="s">
        <v>57</v>
      </c>
      <c r="I16" s="28">
        <v>1919758.3199999998</v>
      </c>
      <c r="J16" s="28"/>
      <c r="K16" s="28">
        <v>1919758.32</v>
      </c>
      <c r="L16" s="28">
        <v>620759.16</v>
      </c>
      <c r="M16" s="28">
        <v>535779.30000000005</v>
      </c>
      <c r="N16" s="28">
        <v>535779.30000000005</v>
      </c>
      <c r="O16" s="28">
        <v>436725.84</v>
      </c>
      <c r="P16" s="28">
        <f t="shared" si="0"/>
        <v>1383979.02</v>
      </c>
    </row>
    <row r="17" spans="1:16" ht="45" hidden="1" customHeight="1" x14ac:dyDescent="0.25">
      <c r="A17" s="21" t="s">
        <v>117</v>
      </c>
      <c r="B17" s="21" t="s">
        <v>86</v>
      </c>
      <c r="C17" s="22" t="s">
        <v>128</v>
      </c>
      <c r="D17" s="23" t="s">
        <v>129</v>
      </c>
      <c r="E17" s="30" t="s">
        <v>130</v>
      </c>
      <c r="F17" s="26" t="s">
        <v>131</v>
      </c>
      <c r="G17" s="27">
        <v>270090001</v>
      </c>
      <c r="H17" s="26" t="s">
        <v>57</v>
      </c>
      <c r="I17" s="28">
        <v>0</v>
      </c>
      <c r="J17" s="31">
        <v>144465.32</v>
      </c>
      <c r="K17" s="31">
        <v>144444.62</v>
      </c>
      <c r="L17" s="31">
        <v>144444.62</v>
      </c>
      <c r="M17" s="31">
        <v>144444.62</v>
      </c>
      <c r="N17" s="31">
        <v>144444.62</v>
      </c>
      <c r="O17" s="31">
        <v>144444.62</v>
      </c>
      <c r="P17" s="28">
        <f t="shared" si="0"/>
        <v>0</v>
      </c>
    </row>
    <row r="18" spans="1:16" ht="45" hidden="1" customHeight="1" x14ac:dyDescent="0.25">
      <c r="A18" s="21" t="s">
        <v>117</v>
      </c>
      <c r="B18" s="21" t="s">
        <v>80</v>
      </c>
      <c r="C18" s="22" t="s">
        <v>124</v>
      </c>
      <c r="D18" s="22" t="s">
        <v>125</v>
      </c>
      <c r="E18" s="30" t="s">
        <v>132</v>
      </c>
      <c r="F18" s="32" t="s">
        <v>119</v>
      </c>
      <c r="G18" s="27">
        <v>270090001</v>
      </c>
      <c r="H18" s="26" t="s">
        <v>57</v>
      </c>
      <c r="I18" s="28">
        <v>0</v>
      </c>
      <c r="J18" s="28">
        <f>40000*44</f>
        <v>1760000</v>
      </c>
      <c r="K18" s="28">
        <v>1760418</v>
      </c>
      <c r="L18" s="28">
        <v>455491.59</v>
      </c>
      <c r="M18" s="28">
        <v>455491.59</v>
      </c>
      <c r="N18" s="28">
        <v>455491.59</v>
      </c>
      <c r="O18" s="28">
        <v>285918.96999999997</v>
      </c>
      <c r="P18" s="28">
        <f t="shared" si="0"/>
        <v>1304926.4099999999</v>
      </c>
    </row>
    <row r="19" spans="1:16" ht="33.75" hidden="1" customHeight="1" x14ac:dyDescent="0.25">
      <c r="A19" s="21" t="s">
        <v>85</v>
      </c>
      <c r="B19" s="21" t="s">
        <v>86</v>
      </c>
      <c r="C19" s="22" t="s">
        <v>87</v>
      </c>
      <c r="D19" s="22" t="s">
        <v>88</v>
      </c>
      <c r="E19" s="23" t="s">
        <v>133</v>
      </c>
      <c r="F19" s="26" t="s">
        <v>134</v>
      </c>
      <c r="G19" s="27">
        <v>270090001</v>
      </c>
      <c r="H19" s="26" t="s">
        <v>57</v>
      </c>
      <c r="I19" s="28">
        <v>5341032.07</v>
      </c>
      <c r="J19" s="28"/>
      <c r="K19" s="28">
        <v>5335174.25</v>
      </c>
      <c r="L19" s="28">
        <v>8552722.1799999997</v>
      </c>
      <c r="M19" s="28">
        <v>1786998.86</v>
      </c>
      <c r="N19" s="28">
        <v>1786998.86</v>
      </c>
      <c r="O19" s="28">
        <v>1447354.31</v>
      </c>
      <c r="P19" s="28">
        <f t="shared" si="0"/>
        <v>3548175.3899999997</v>
      </c>
    </row>
    <row r="20" spans="1:16" ht="33.75" hidden="1" customHeight="1" x14ac:dyDescent="0.25">
      <c r="A20" s="21" t="s">
        <v>85</v>
      </c>
      <c r="B20" s="21" t="s">
        <v>91</v>
      </c>
      <c r="C20" s="22" t="s">
        <v>92</v>
      </c>
      <c r="D20" s="22" t="s">
        <v>93</v>
      </c>
      <c r="E20" s="23" t="s">
        <v>135</v>
      </c>
      <c r="F20" s="26" t="s">
        <v>134</v>
      </c>
      <c r="G20" s="27">
        <v>270090001</v>
      </c>
      <c r="H20" s="26" t="s">
        <v>57</v>
      </c>
      <c r="I20" s="28">
        <v>60000</v>
      </c>
      <c r="J20" s="28"/>
      <c r="K20" s="28">
        <v>15000</v>
      </c>
      <c r="L20" s="28">
        <v>0</v>
      </c>
      <c r="M20" s="28">
        <v>0</v>
      </c>
      <c r="N20" s="28">
        <v>0</v>
      </c>
      <c r="O20" s="28">
        <v>0</v>
      </c>
      <c r="P20" s="28">
        <f t="shared" si="0"/>
        <v>15000</v>
      </c>
    </row>
    <row r="21" spans="1:16" ht="33.75" hidden="1" customHeight="1" x14ac:dyDescent="0.25">
      <c r="A21" s="21" t="s">
        <v>85</v>
      </c>
      <c r="B21" s="21" t="s">
        <v>86</v>
      </c>
      <c r="C21" s="22" t="s">
        <v>87</v>
      </c>
      <c r="D21" s="22" t="s">
        <v>88</v>
      </c>
      <c r="E21" s="23" t="s">
        <v>136</v>
      </c>
      <c r="F21" s="26" t="s">
        <v>137</v>
      </c>
      <c r="G21" s="27">
        <v>270090001</v>
      </c>
      <c r="H21" s="26" t="s">
        <v>57</v>
      </c>
      <c r="I21" s="28">
        <v>1175366.81</v>
      </c>
      <c r="J21" s="28"/>
      <c r="K21" s="28">
        <v>1088866.79</v>
      </c>
      <c r="L21" s="28">
        <v>1963451.5</v>
      </c>
      <c r="M21" s="28">
        <v>394790.48</v>
      </c>
      <c r="N21" s="28">
        <v>394790.48</v>
      </c>
      <c r="O21" s="28">
        <v>325739.25</v>
      </c>
      <c r="P21" s="28">
        <f t="shared" si="0"/>
        <v>694076.31</v>
      </c>
    </row>
    <row r="22" spans="1:16" ht="33.75" hidden="1" customHeight="1" x14ac:dyDescent="0.25">
      <c r="A22" s="21" t="s">
        <v>85</v>
      </c>
      <c r="B22" s="21" t="s">
        <v>91</v>
      </c>
      <c r="C22" s="22" t="s">
        <v>92</v>
      </c>
      <c r="D22" s="22" t="s">
        <v>93</v>
      </c>
      <c r="E22" s="23" t="s">
        <v>138</v>
      </c>
      <c r="F22" s="26" t="s">
        <v>137</v>
      </c>
      <c r="G22" s="27">
        <v>270090001</v>
      </c>
      <c r="H22" s="26" t="s">
        <v>57</v>
      </c>
      <c r="I22" s="28">
        <v>60000</v>
      </c>
      <c r="J22" s="28"/>
      <c r="K22" s="28">
        <v>57472.2</v>
      </c>
      <c r="L22" s="28">
        <v>41893.4</v>
      </c>
      <c r="M22" s="28">
        <v>41893.4</v>
      </c>
      <c r="N22" s="28">
        <v>41893.4</v>
      </c>
      <c r="O22" s="28">
        <v>10231.200000000001</v>
      </c>
      <c r="P22" s="28">
        <f t="shared" si="0"/>
        <v>15578.799999999996</v>
      </c>
    </row>
    <row r="23" spans="1:16" ht="33.75" hidden="1" customHeight="1" x14ac:dyDescent="0.25">
      <c r="A23" s="21" t="s">
        <v>79</v>
      </c>
      <c r="B23" s="21" t="s">
        <v>80</v>
      </c>
      <c r="C23" s="22" t="s">
        <v>81</v>
      </c>
      <c r="D23" s="22" t="s">
        <v>82</v>
      </c>
      <c r="E23" s="23" t="s">
        <v>139</v>
      </c>
      <c r="F23" s="33" t="s">
        <v>140</v>
      </c>
      <c r="G23" s="27">
        <v>270090001</v>
      </c>
      <c r="H23" s="26" t="s">
        <v>57</v>
      </c>
      <c r="I23" s="28">
        <v>13522132.92</v>
      </c>
      <c r="J23" s="28"/>
      <c r="K23" s="28">
        <v>13522132.92</v>
      </c>
      <c r="L23" s="28">
        <v>5873681</v>
      </c>
      <c r="M23" s="28">
        <v>5873681</v>
      </c>
      <c r="N23" s="28">
        <v>5873681</v>
      </c>
      <c r="O23" s="28">
        <v>5045388</v>
      </c>
      <c r="P23" s="28">
        <f t="shared" si="0"/>
        <v>7648451.9199999999</v>
      </c>
    </row>
    <row r="24" spans="1:16" ht="33.75" hidden="1" customHeight="1" x14ac:dyDescent="0.25">
      <c r="A24" s="21" t="s">
        <v>79</v>
      </c>
      <c r="B24" s="21" t="s">
        <v>86</v>
      </c>
      <c r="C24" s="22" t="s">
        <v>121</v>
      </c>
      <c r="D24" s="23" t="s">
        <v>122</v>
      </c>
      <c r="E24" s="23" t="s">
        <v>141</v>
      </c>
      <c r="F24" s="26" t="s">
        <v>140</v>
      </c>
      <c r="G24" s="27">
        <v>270090001</v>
      </c>
      <c r="H24" s="26" t="s">
        <v>57</v>
      </c>
      <c r="I24" s="28">
        <v>7000000</v>
      </c>
      <c r="J24" s="28"/>
      <c r="K24" s="28">
        <v>7000000</v>
      </c>
      <c r="L24" s="28">
        <v>3866501</v>
      </c>
      <c r="M24" s="28">
        <v>3866501</v>
      </c>
      <c r="N24" s="28">
        <v>3866501</v>
      </c>
      <c r="O24" s="28">
        <v>3036636</v>
      </c>
      <c r="P24" s="28">
        <f t="shared" si="0"/>
        <v>3133499</v>
      </c>
    </row>
    <row r="25" spans="1:16" ht="33.75" hidden="1" customHeight="1" x14ac:dyDescent="0.25">
      <c r="A25" s="21" t="s">
        <v>79</v>
      </c>
      <c r="B25" s="21" t="s">
        <v>86</v>
      </c>
      <c r="C25" s="22" t="s">
        <v>142</v>
      </c>
      <c r="D25" s="22" t="s">
        <v>143</v>
      </c>
      <c r="E25" s="23" t="s">
        <v>144</v>
      </c>
      <c r="F25" s="26" t="s">
        <v>140</v>
      </c>
      <c r="G25" s="27">
        <v>270090001</v>
      </c>
      <c r="H25" s="26" t="s">
        <v>57</v>
      </c>
      <c r="I25" s="28"/>
      <c r="J25" s="28">
        <v>1700000</v>
      </c>
      <c r="K25" s="28">
        <v>1700000</v>
      </c>
      <c r="L25" s="28">
        <v>0</v>
      </c>
      <c r="M25" s="28">
        <v>0</v>
      </c>
      <c r="N25" s="28">
        <v>0</v>
      </c>
      <c r="O25" s="28">
        <v>0</v>
      </c>
      <c r="P25" s="28">
        <f t="shared" si="0"/>
        <v>1700000</v>
      </c>
    </row>
    <row r="26" spans="1:16" ht="33.75" hidden="1" customHeight="1" x14ac:dyDescent="0.25">
      <c r="A26" s="21" t="s">
        <v>85</v>
      </c>
      <c r="B26" s="21" t="s">
        <v>80</v>
      </c>
      <c r="C26" s="22" t="s">
        <v>145</v>
      </c>
      <c r="D26" s="22" t="s">
        <v>146</v>
      </c>
      <c r="E26" s="23" t="s">
        <v>147</v>
      </c>
      <c r="F26" s="26" t="s">
        <v>148</v>
      </c>
      <c r="G26" s="27">
        <v>270090045</v>
      </c>
      <c r="H26" s="26" t="s">
        <v>149</v>
      </c>
      <c r="I26" s="28">
        <v>0</v>
      </c>
      <c r="J26" s="28">
        <v>29076.91</v>
      </c>
      <c r="K26" s="28"/>
      <c r="L26" s="28"/>
      <c r="M26" s="28"/>
      <c r="N26" s="28"/>
      <c r="O26" s="28"/>
      <c r="P26" s="28"/>
    </row>
    <row r="27" spans="1:16" ht="33.75" hidden="1" customHeight="1" x14ac:dyDescent="0.25">
      <c r="A27" s="21" t="s">
        <v>85</v>
      </c>
      <c r="B27" s="21" t="s">
        <v>80</v>
      </c>
      <c r="C27" s="22" t="s">
        <v>145</v>
      </c>
      <c r="D27" s="22" t="s">
        <v>146</v>
      </c>
      <c r="E27" s="23" t="s">
        <v>150</v>
      </c>
      <c r="F27" s="26" t="s">
        <v>151</v>
      </c>
      <c r="G27" s="27">
        <v>270090077</v>
      </c>
      <c r="H27" s="26" t="s">
        <v>152</v>
      </c>
      <c r="I27" s="28">
        <v>0</v>
      </c>
      <c r="J27" s="28">
        <v>29076.91</v>
      </c>
      <c r="K27" s="28"/>
      <c r="L27" s="28"/>
      <c r="M27" s="28"/>
      <c r="N27" s="28"/>
      <c r="O27" s="28"/>
      <c r="P27" s="28"/>
    </row>
    <row r="28" spans="1:16" ht="33.75" hidden="1" customHeight="1" x14ac:dyDescent="0.25">
      <c r="A28" s="21" t="s">
        <v>85</v>
      </c>
      <c r="B28" s="21" t="s">
        <v>80</v>
      </c>
      <c r="C28" s="22" t="s">
        <v>145</v>
      </c>
      <c r="D28" s="22" t="s">
        <v>146</v>
      </c>
      <c r="E28" s="23" t="s">
        <v>153</v>
      </c>
      <c r="F28" s="26" t="s">
        <v>154</v>
      </c>
      <c r="G28" s="27">
        <v>270090004</v>
      </c>
      <c r="H28" s="26" t="s">
        <v>155</v>
      </c>
      <c r="I28" s="28">
        <v>0</v>
      </c>
      <c r="J28" s="28">
        <v>34892.29</v>
      </c>
      <c r="K28" s="28"/>
      <c r="L28" s="28"/>
      <c r="M28" s="28"/>
      <c r="N28" s="28"/>
      <c r="O28" s="28"/>
      <c r="P28" s="28"/>
    </row>
    <row r="29" spans="1:16" ht="33.75" hidden="1" customHeight="1" x14ac:dyDescent="0.25">
      <c r="A29" s="21" t="s">
        <v>85</v>
      </c>
      <c r="B29" s="21" t="s">
        <v>80</v>
      </c>
      <c r="C29" s="22" t="s">
        <v>145</v>
      </c>
      <c r="D29" s="22" t="s">
        <v>146</v>
      </c>
      <c r="E29" s="23" t="s">
        <v>156</v>
      </c>
      <c r="F29" s="26" t="s">
        <v>157</v>
      </c>
      <c r="G29" s="27">
        <v>270090011</v>
      </c>
      <c r="H29" s="26" t="s">
        <v>158</v>
      </c>
      <c r="I29" s="28">
        <v>0</v>
      </c>
      <c r="J29" s="28">
        <v>40707.67</v>
      </c>
      <c r="K29" s="28"/>
      <c r="L29" s="28"/>
      <c r="M29" s="28"/>
      <c r="N29" s="28"/>
      <c r="O29" s="28"/>
      <c r="P29" s="28"/>
    </row>
    <row r="30" spans="1:16" ht="33.75" hidden="1" customHeight="1" x14ac:dyDescent="0.25">
      <c r="A30" s="21" t="s">
        <v>85</v>
      </c>
      <c r="B30" s="21" t="s">
        <v>80</v>
      </c>
      <c r="C30" s="22" t="s">
        <v>145</v>
      </c>
      <c r="D30" s="22" t="s">
        <v>146</v>
      </c>
      <c r="E30" s="23" t="s">
        <v>159</v>
      </c>
      <c r="F30" s="26" t="s">
        <v>160</v>
      </c>
      <c r="G30" s="27">
        <v>270090076</v>
      </c>
      <c r="H30" s="26" t="s">
        <v>161</v>
      </c>
      <c r="I30" s="28">
        <v>0</v>
      </c>
      <c r="J30" s="28">
        <v>40707.67</v>
      </c>
      <c r="K30" s="28"/>
      <c r="L30" s="28"/>
      <c r="M30" s="28"/>
      <c r="N30" s="28"/>
      <c r="O30" s="28"/>
      <c r="P30" s="28"/>
    </row>
    <row r="31" spans="1:16" ht="33.75" hidden="1" customHeight="1" x14ac:dyDescent="0.25">
      <c r="A31" s="21" t="s">
        <v>85</v>
      </c>
      <c r="B31" s="21" t="s">
        <v>80</v>
      </c>
      <c r="C31" s="22" t="s">
        <v>145</v>
      </c>
      <c r="D31" s="22" t="s">
        <v>146</v>
      </c>
      <c r="E31" s="23" t="s">
        <v>162</v>
      </c>
      <c r="F31" s="26" t="s">
        <v>163</v>
      </c>
      <c r="G31" s="27">
        <v>270090017</v>
      </c>
      <c r="H31" s="26" t="s">
        <v>164</v>
      </c>
      <c r="I31" s="28">
        <v>0</v>
      </c>
      <c r="J31" s="28">
        <v>29076.91</v>
      </c>
      <c r="K31" s="28"/>
      <c r="L31" s="28"/>
      <c r="M31" s="28"/>
      <c r="N31" s="28"/>
      <c r="O31" s="28"/>
      <c r="P31" s="28"/>
    </row>
    <row r="32" spans="1:16" ht="33.75" hidden="1" customHeight="1" x14ac:dyDescent="0.25">
      <c r="A32" s="21" t="s">
        <v>85</v>
      </c>
      <c r="B32" s="21" t="s">
        <v>80</v>
      </c>
      <c r="C32" s="22" t="s">
        <v>145</v>
      </c>
      <c r="D32" s="22" t="s">
        <v>146</v>
      </c>
      <c r="E32" s="23" t="s">
        <v>165</v>
      </c>
      <c r="F32" s="26" t="s">
        <v>166</v>
      </c>
      <c r="G32" s="27">
        <v>270090069</v>
      </c>
      <c r="H32" s="26" t="s">
        <v>167</v>
      </c>
      <c r="I32" s="28">
        <v>0</v>
      </c>
      <c r="J32" s="28">
        <v>34892.29</v>
      </c>
      <c r="K32" s="28"/>
      <c r="L32" s="28"/>
      <c r="M32" s="28"/>
      <c r="N32" s="28"/>
      <c r="O32" s="28"/>
      <c r="P32" s="28"/>
    </row>
    <row r="33" spans="1:16" ht="33.75" hidden="1" customHeight="1" x14ac:dyDescent="0.25">
      <c r="A33" s="21" t="s">
        <v>85</v>
      </c>
      <c r="B33" s="21" t="s">
        <v>80</v>
      </c>
      <c r="C33" s="22" t="s">
        <v>145</v>
      </c>
      <c r="D33" s="22" t="s">
        <v>146</v>
      </c>
      <c r="E33" s="23" t="s">
        <v>168</v>
      </c>
      <c r="F33" s="26" t="s">
        <v>169</v>
      </c>
      <c r="G33" s="27">
        <v>270090001</v>
      </c>
      <c r="H33" s="26" t="s">
        <v>57</v>
      </c>
      <c r="I33" s="28">
        <v>0</v>
      </c>
      <c r="J33" s="28">
        <v>409254.17</v>
      </c>
      <c r="K33" s="28"/>
      <c r="L33" s="28"/>
      <c r="M33" s="28"/>
      <c r="N33" s="28"/>
      <c r="O33" s="28"/>
      <c r="P33" s="28"/>
    </row>
    <row r="34" spans="1:16" ht="33.75" hidden="1" customHeight="1" x14ac:dyDescent="0.25">
      <c r="A34" s="21" t="s">
        <v>85</v>
      </c>
      <c r="B34" s="21" t="s">
        <v>80</v>
      </c>
      <c r="C34" s="22" t="s">
        <v>145</v>
      </c>
      <c r="D34" s="22" t="s">
        <v>146</v>
      </c>
      <c r="E34" s="23" t="s">
        <v>170</v>
      </c>
      <c r="F34" s="26" t="s">
        <v>171</v>
      </c>
      <c r="G34" s="27">
        <v>270090005</v>
      </c>
      <c r="H34" s="26" t="s">
        <v>172</v>
      </c>
      <c r="I34" s="28">
        <v>0</v>
      </c>
      <c r="J34" s="28">
        <v>40707.67</v>
      </c>
      <c r="K34" s="28"/>
      <c r="L34" s="28"/>
      <c r="M34" s="28"/>
      <c r="N34" s="28"/>
      <c r="O34" s="28"/>
      <c r="P34" s="28"/>
    </row>
    <row r="35" spans="1:16" ht="33.75" hidden="1" customHeight="1" x14ac:dyDescent="0.25">
      <c r="A35" s="21" t="s">
        <v>85</v>
      </c>
      <c r="B35" s="21" t="s">
        <v>80</v>
      </c>
      <c r="C35" s="22" t="s">
        <v>145</v>
      </c>
      <c r="D35" s="22" t="s">
        <v>146</v>
      </c>
      <c r="E35" s="23" t="s">
        <v>173</v>
      </c>
      <c r="F35" s="26" t="s">
        <v>174</v>
      </c>
      <c r="G35" s="27">
        <v>270090013</v>
      </c>
      <c r="H35" s="26" t="s">
        <v>175</v>
      </c>
      <c r="I35" s="28">
        <v>0</v>
      </c>
      <c r="J35" s="28">
        <v>40707.67</v>
      </c>
      <c r="K35" s="28"/>
      <c r="L35" s="28"/>
      <c r="M35" s="28"/>
      <c r="N35" s="28"/>
      <c r="O35" s="28"/>
      <c r="P35" s="28"/>
    </row>
    <row r="36" spans="1:16" ht="33.75" hidden="1" customHeight="1" x14ac:dyDescent="0.25">
      <c r="A36" s="21" t="s">
        <v>85</v>
      </c>
      <c r="B36" s="21" t="s">
        <v>80</v>
      </c>
      <c r="C36" s="22" t="s">
        <v>145</v>
      </c>
      <c r="D36" s="22" t="s">
        <v>146</v>
      </c>
      <c r="E36" s="23" t="s">
        <v>176</v>
      </c>
      <c r="F36" s="26" t="s">
        <v>177</v>
      </c>
      <c r="G36" s="27">
        <v>270090033</v>
      </c>
      <c r="H36" s="26" t="s">
        <v>178</v>
      </c>
      <c r="I36" s="28">
        <v>0</v>
      </c>
      <c r="J36" s="28">
        <v>29076.91</v>
      </c>
      <c r="K36" s="28"/>
      <c r="L36" s="28"/>
      <c r="M36" s="28"/>
      <c r="N36" s="28"/>
      <c r="O36" s="28"/>
      <c r="P36" s="28"/>
    </row>
    <row r="37" spans="1:16" ht="33.75" hidden="1" customHeight="1" x14ac:dyDescent="0.25">
      <c r="A37" s="21" t="s">
        <v>85</v>
      </c>
      <c r="B37" s="21" t="s">
        <v>80</v>
      </c>
      <c r="C37" s="22" t="s">
        <v>145</v>
      </c>
      <c r="D37" s="22" t="s">
        <v>146</v>
      </c>
      <c r="E37" s="23" t="s">
        <v>179</v>
      </c>
      <c r="F37" s="26" t="s">
        <v>180</v>
      </c>
      <c r="G37" s="27">
        <v>270090071</v>
      </c>
      <c r="H37" s="26" t="s">
        <v>181</v>
      </c>
      <c r="I37" s="28">
        <v>0</v>
      </c>
      <c r="J37" s="28">
        <v>29076.91</v>
      </c>
      <c r="K37" s="28"/>
      <c r="L37" s="28"/>
      <c r="M37" s="28"/>
      <c r="N37" s="28"/>
      <c r="O37" s="28"/>
      <c r="P37" s="28"/>
    </row>
    <row r="38" spans="1:16" ht="33.75" hidden="1" customHeight="1" x14ac:dyDescent="0.25">
      <c r="A38" s="21" t="s">
        <v>85</v>
      </c>
      <c r="B38" s="21" t="s">
        <v>80</v>
      </c>
      <c r="C38" s="22" t="s">
        <v>145</v>
      </c>
      <c r="D38" s="22" t="s">
        <v>146</v>
      </c>
      <c r="E38" s="23" t="s">
        <v>182</v>
      </c>
      <c r="F38" s="26" t="s">
        <v>183</v>
      </c>
      <c r="G38" s="27">
        <v>270090072</v>
      </c>
      <c r="H38" s="26" t="s">
        <v>184</v>
      </c>
      <c r="I38" s="28">
        <v>0</v>
      </c>
      <c r="J38" s="28">
        <v>29076.91</v>
      </c>
      <c r="K38" s="28"/>
      <c r="L38" s="28"/>
      <c r="M38" s="28"/>
      <c r="N38" s="28"/>
      <c r="O38" s="28"/>
      <c r="P38" s="28"/>
    </row>
    <row r="39" spans="1:16" ht="33.75" hidden="1" customHeight="1" x14ac:dyDescent="0.25">
      <c r="A39" s="21" t="s">
        <v>85</v>
      </c>
      <c r="B39" s="21" t="s">
        <v>80</v>
      </c>
      <c r="C39" s="22" t="s">
        <v>145</v>
      </c>
      <c r="D39" s="22" t="s">
        <v>146</v>
      </c>
      <c r="E39" s="23" t="s">
        <v>185</v>
      </c>
      <c r="F39" s="26" t="s">
        <v>186</v>
      </c>
      <c r="G39" s="27">
        <v>270090032</v>
      </c>
      <c r="H39" s="26" t="s">
        <v>187</v>
      </c>
      <c r="I39" s="28">
        <v>0</v>
      </c>
      <c r="J39" s="28">
        <v>40707.67</v>
      </c>
      <c r="K39" s="28"/>
      <c r="L39" s="28"/>
      <c r="M39" s="28"/>
      <c r="N39" s="28"/>
      <c r="O39" s="28"/>
      <c r="P39" s="28"/>
    </row>
    <row r="40" spans="1:16" ht="33.75" hidden="1" customHeight="1" x14ac:dyDescent="0.25">
      <c r="A40" s="21" t="s">
        <v>85</v>
      </c>
      <c r="B40" s="21" t="s">
        <v>80</v>
      </c>
      <c r="C40" s="22" t="s">
        <v>145</v>
      </c>
      <c r="D40" s="22" t="s">
        <v>146</v>
      </c>
      <c r="E40" s="23" t="s">
        <v>188</v>
      </c>
      <c r="F40" s="26" t="s">
        <v>189</v>
      </c>
      <c r="G40" s="27">
        <v>270090010</v>
      </c>
      <c r="H40" s="26" t="s">
        <v>55</v>
      </c>
      <c r="I40" s="28">
        <v>0</v>
      </c>
      <c r="J40" s="28">
        <v>29076.91</v>
      </c>
      <c r="K40" s="28"/>
      <c r="L40" s="28"/>
      <c r="M40" s="28"/>
      <c r="N40" s="28"/>
      <c r="O40" s="28"/>
      <c r="P40" s="28"/>
    </row>
    <row r="41" spans="1:16" ht="33.75" hidden="1" customHeight="1" x14ac:dyDescent="0.25">
      <c r="A41" s="21" t="s">
        <v>85</v>
      </c>
      <c r="B41" s="21" t="s">
        <v>80</v>
      </c>
      <c r="C41" s="22" t="s">
        <v>145</v>
      </c>
      <c r="D41" s="22" t="s">
        <v>146</v>
      </c>
      <c r="E41" s="23" t="s">
        <v>190</v>
      </c>
      <c r="F41" s="26" t="s">
        <v>191</v>
      </c>
      <c r="G41" s="27">
        <v>270090040</v>
      </c>
      <c r="H41" s="26" t="s">
        <v>56</v>
      </c>
      <c r="I41" s="28">
        <v>0</v>
      </c>
      <c r="J41" s="28">
        <v>40707.67</v>
      </c>
      <c r="K41" s="28"/>
      <c r="L41" s="28"/>
      <c r="M41" s="28"/>
      <c r="N41" s="28"/>
      <c r="O41" s="28"/>
      <c r="P41" s="28"/>
    </row>
    <row r="42" spans="1:16" ht="33.75" hidden="1" customHeight="1" x14ac:dyDescent="0.25">
      <c r="A42" s="21" t="s">
        <v>85</v>
      </c>
      <c r="B42" s="21" t="s">
        <v>80</v>
      </c>
      <c r="C42" s="22" t="s">
        <v>145</v>
      </c>
      <c r="D42" s="22" t="s">
        <v>146</v>
      </c>
      <c r="E42" s="23" t="s">
        <v>192</v>
      </c>
      <c r="F42" s="26" t="s">
        <v>193</v>
      </c>
      <c r="G42" s="27">
        <v>270090018</v>
      </c>
      <c r="H42" s="26" t="s">
        <v>194</v>
      </c>
      <c r="I42" s="28">
        <v>0</v>
      </c>
      <c r="J42" s="28">
        <v>29076.91</v>
      </c>
      <c r="K42" s="28"/>
      <c r="L42" s="28"/>
      <c r="M42" s="28"/>
      <c r="N42" s="28"/>
      <c r="O42" s="28"/>
      <c r="P42" s="28"/>
    </row>
    <row r="43" spans="1:16" ht="33.75" hidden="1" customHeight="1" x14ac:dyDescent="0.25">
      <c r="A43" s="21" t="s">
        <v>85</v>
      </c>
      <c r="B43" s="21" t="s">
        <v>80</v>
      </c>
      <c r="C43" s="22" t="s">
        <v>145</v>
      </c>
      <c r="D43" s="22" t="s">
        <v>146</v>
      </c>
      <c r="E43" s="23" t="s">
        <v>195</v>
      </c>
      <c r="F43" s="26" t="s">
        <v>196</v>
      </c>
      <c r="G43" s="27">
        <v>270090062</v>
      </c>
      <c r="H43" s="26" t="s">
        <v>197</v>
      </c>
      <c r="I43" s="28">
        <v>0</v>
      </c>
      <c r="J43" s="28">
        <v>40707.67</v>
      </c>
      <c r="K43" s="28"/>
      <c r="L43" s="28"/>
      <c r="M43" s="28"/>
      <c r="N43" s="28"/>
      <c r="O43" s="28"/>
      <c r="P43" s="28"/>
    </row>
    <row r="44" spans="1:16" ht="45" hidden="1" customHeight="1" x14ac:dyDescent="0.25">
      <c r="A44" s="21" t="s">
        <v>198</v>
      </c>
      <c r="B44" s="21" t="s">
        <v>86</v>
      </c>
      <c r="C44" s="22" t="s">
        <v>128</v>
      </c>
      <c r="D44" s="23" t="s">
        <v>129</v>
      </c>
      <c r="E44" s="23" t="s">
        <v>199</v>
      </c>
      <c r="F44" s="26" t="s">
        <v>200</v>
      </c>
      <c r="G44" s="27">
        <v>270090001</v>
      </c>
      <c r="H44" s="26" t="s">
        <v>57</v>
      </c>
      <c r="I44" s="28">
        <v>0</v>
      </c>
      <c r="J44" s="28">
        <v>190050</v>
      </c>
      <c r="K44" s="28">
        <v>190050</v>
      </c>
      <c r="L44" s="28">
        <v>72463.289999999994</v>
      </c>
      <c r="M44" s="28">
        <v>72463.289999999994</v>
      </c>
      <c r="N44" s="28">
        <v>72463.289999999994</v>
      </c>
      <c r="O44" s="28">
        <v>57205.29</v>
      </c>
      <c r="P44" s="28">
        <f t="shared" si="0"/>
        <v>117586.71</v>
      </c>
    </row>
    <row r="45" spans="1:16" ht="45" hidden="1" customHeight="1" x14ac:dyDescent="0.25">
      <c r="A45" s="21" t="s">
        <v>198</v>
      </c>
      <c r="B45" s="21" t="s">
        <v>86</v>
      </c>
      <c r="C45" s="22" t="s">
        <v>201</v>
      </c>
      <c r="D45" s="22" t="s">
        <v>202</v>
      </c>
      <c r="E45" s="23" t="s">
        <v>203</v>
      </c>
      <c r="F45" s="26" t="s">
        <v>204</v>
      </c>
      <c r="G45" s="27">
        <v>270090001</v>
      </c>
      <c r="H45" s="26" t="s">
        <v>57</v>
      </c>
      <c r="I45" s="28">
        <v>0</v>
      </c>
      <c r="J45" s="28">
        <v>33750</v>
      </c>
      <c r="K45" s="28">
        <v>33750</v>
      </c>
      <c r="L45" s="28">
        <v>20760.099999999999</v>
      </c>
      <c r="M45" s="28">
        <v>20760.099999999999</v>
      </c>
      <c r="N45" s="28">
        <v>20760.099999999999</v>
      </c>
      <c r="O45" s="28">
        <v>13138.6</v>
      </c>
      <c r="P45" s="28">
        <f t="shared" si="0"/>
        <v>12989.900000000001</v>
      </c>
    </row>
    <row r="46" spans="1:16" ht="45" hidden="1" customHeight="1" x14ac:dyDescent="0.25">
      <c r="A46" s="21" t="s">
        <v>198</v>
      </c>
      <c r="B46" s="21" t="s">
        <v>86</v>
      </c>
      <c r="C46" s="22" t="s">
        <v>128</v>
      </c>
      <c r="D46" s="23" t="s">
        <v>129</v>
      </c>
      <c r="E46" s="30" t="s">
        <v>205</v>
      </c>
      <c r="F46" s="26" t="s">
        <v>206</v>
      </c>
      <c r="G46" s="27">
        <v>270090001</v>
      </c>
      <c r="H46" s="26" t="s">
        <v>57</v>
      </c>
      <c r="I46" s="28">
        <v>0</v>
      </c>
      <c r="J46" s="31">
        <v>220000</v>
      </c>
      <c r="K46" s="31">
        <v>220000</v>
      </c>
      <c r="L46" s="31">
        <v>220000</v>
      </c>
      <c r="M46" s="31">
        <v>220000</v>
      </c>
      <c r="N46" s="31">
        <v>220000</v>
      </c>
      <c r="O46" s="31">
        <v>220000</v>
      </c>
      <c r="P46" s="28">
        <f t="shared" si="0"/>
        <v>0</v>
      </c>
    </row>
    <row r="47" spans="1:16" ht="45" hidden="1" customHeight="1" x14ac:dyDescent="0.25">
      <c r="A47" s="21" t="s">
        <v>198</v>
      </c>
      <c r="B47" s="21" t="s">
        <v>86</v>
      </c>
      <c r="C47" s="22" t="s">
        <v>128</v>
      </c>
      <c r="D47" s="23" t="s">
        <v>129</v>
      </c>
      <c r="E47" s="23" t="s">
        <v>207</v>
      </c>
      <c r="F47" s="26" t="s">
        <v>208</v>
      </c>
      <c r="G47" s="27">
        <v>270090001</v>
      </c>
      <c r="H47" s="26" t="s">
        <v>57</v>
      </c>
      <c r="I47" s="28">
        <v>0</v>
      </c>
      <c r="J47" s="28">
        <v>154107.64000000001</v>
      </c>
      <c r="K47" s="28">
        <v>154107.64000000001</v>
      </c>
      <c r="L47" s="28">
        <v>0</v>
      </c>
      <c r="M47" s="28">
        <v>0</v>
      </c>
      <c r="N47" s="28">
        <v>0</v>
      </c>
      <c r="O47" s="28">
        <v>0</v>
      </c>
      <c r="P47" s="28">
        <f t="shared" si="0"/>
        <v>154107.64000000001</v>
      </c>
    </row>
    <row r="48" spans="1:16" ht="45" hidden="1" customHeight="1" x14ac:dyDescent="0.25">
      <c r="A48" s="21" t="s">
        <v>198</v>
      </c>
      <c r="B48" s="21" t="s">
        <v>86</v>
      </c>
      <c r="C48" s="22" t="s">
        <v>201</v>
      </c>
      <c r="D48" s="22" t="s">
        <v>202</v>
      </c>
      <c r="E48" s="30" t="s">
        <v>209</v>
      </c>
      <c r="F48" s="26" t="s">
        <v>210</v>
      </c>
      <c r="G48" s="27">
        <v>270090001</v>
      </c>
      <c r="H48" s="26" t="s">
        <v>57</v>
      </c>
      <c r="I48" s="28">
        <v>0</v>
      </c>
      <c r="J48" s="28">
        <v>101298.7</v>
      </c>
      <c r="K48" s="31">
        <v>101140</v>
      </c>
      <c r="L48" s="31">
        <v>101140</v>
      </c>
      <c r="M48" s="31">
        <v>101140</v>
      </c>
      <c r="N48" s="31">
        <v>101140</v>
      </c>
      <c r="O48" s="31">
        <v>101140</v>
      </c>
      <c r="P48" s="28">
        <f t="shared" si="0"/>
        <v>0</v>
      </c>
    </row>
    <row r="49" spans="1:16" ht="45" hidden="1" customHeight="1" x14ac:dyDescent="0.25">
      <c r="A49" s="21" t="s">
        <v>198</v>
      </c>
      <c r="B49" s="21" t="s">
        <v>86</v>
      </c>
      <c r="C49" s="22" t="s">
        <v>128</v>
      </c>
      <c r="D49" s="23" t="s">
        <v>129</v>
      </c>
      <c r="E49" s="30" t="s">
        <v>211</v>
      </c>
      <c r="F49" s="26" t="s">
        <v>212</v>
      </c>
      <c r="G49" s="27">
        <v>270090001</v>
      </c>
      <c r="H49" s="26" t="s">
        <v>57</v>
      </c>
      <c r="I49" s="28">
        <v>0</v>
      </c>
      <c r="J49" s="28">
        <v>240000</v>
      </c>
      <c r="K49" s="31">
        <v>240000</v>
      </c>
      <c r="L49" s="31">
        <v>240000</v>
      </c>
      <c r="M49" s="31">
        <v>240000</v>
      </c>
      <c r="N49" s="31">
        <v>240000</v>
      </c>
      <c r="O49" s="31">
        <v>240000</v>
      </c>
      <c r="P49" s="28">
        <f t="shared" si="0"/>
        <v>0</v>
      </c>
    </row>
    <row r="50" spans="1:16" ht="30" hidden="1" x14ac:dyDescent="0.25">
      <c r="A50" s="21" t="s">
        <v>213</v>
      </c>
      <c r="B50" s="21" t="s">
        <v>86</v>
      </c>
      <c r="C50" s="22" t="s">
        <v>201</v>
      </c>
      <c r="D50" s="22" t="s">
        <v>202</v>
      </c>
      <c r="E50" s="30" t="s">
        <v>214</v>
      </c>
      <c r="F50" s="26" t="s">
        <v>215</v>
      </c>
      <c r="G50" s="27">
        <v>270090001</v>
      </c>
      <c r="H50" s="26" t="s">
        <v>57</v>
      </c>
      <c r="I50" s="28">
        <v>0</v>
      </c>
      <c r="J50" s="28">
        <v>69861.38</v>
      </c>
      <c r="K50" s="28">
        <v>33861.379999999997</v>
      </c>
      <c r="L50" s="28">
        <v>6174.4</v>
      </c>
      <c r="M50" s="28">
        <v>6174.4</v>
      </c>
      <c r="N50" s="28">
        <v>6174.4</v>
      </c>
      <c r="O50" s="28">
        <v>0</v>
      </c>
      <c r="P50" s="28">
        <f t="shared" si="0"/>
        <v>27686.979999999996</v>
      </c>
    </row>
    <row r="51" spans="1:16" ht="45" hidden="1" customHeight="1" x14ac:dyDescent="0.25">
      <c r="A51" s="21" t="s">
        <v>213</v>
      </c>
      <c r="B51" s="21" t="s">
        <v>86</v>
      </c>
      <c r="C51" s="22" t="s">
        <v>128</v>
      </c>
      <c r="D51" s="23" t="s">
        <v>129</v>
      </c>
      <c r="E51" s="30" t="s">
        <v>216</v>
      </c>
      <c r="F51" s="26" t="s">
        <v>217</v>
      </c>
      <c r="G51" s="27">
        <v>270090001</v>
      </c>
      <c r="H51" s="26" t="s">
        <v>57</v>
      </c>
      <c r="I51" s="28">
        <v>0</v>
      </c>
      <c r="J51" s="28">
        <v>101475</v>
      </c>
      <c r="K51" s="31">
        <v>100920</v>
      </c>
      <c r="L51" s="31">
        <v>100920</v>
      </c>
      <c r="M51" s="31">
        <v>100920</v>
      </c>
      <c r="N51" s="31">
        <v>100920</v>
      </c>
      <c r="O51" s="31">
        <v>100920</v>
      </c>
      <c r="P51" s="28">
        <f t="shared" si="0"/>
        <v>0</v>
      </c>
    </row>
    <row r="52" spans="1:16" ht="45" hidden="1" customHeight="1" x14ac:dyDescent="0.25">
      <c r="A52" s="21" t="s">
        <v>213</v>
      </c>
      <c r="B52" s="21" t="s">
        <v>86</v>
      </c>
      <c r="C52" s="22" t="s">
        <v>128</v>
      </c>
      <c r="D52" s="23" t="s">
        <v>129</v>
      </c>
      <c r="E52" s="30" t="s">
        <v>218</v>
      </c>
      <c r="F52" s="26" t="s">
        <v>219</v>
      </c>
      <c r="G52" s="27">
        <v>270090001</v>
      </c>
      <c r="H52" s="26" t="s">
        <v>57</v>
      </c>
      <c r="I52" s="28">
        <v>0</v>
      </c>
      <c r="J52" s="28">
        <v>557172</v>
      </c>
      <c r="K52" s="31">
        <v>556104</v>
      </c>
      <c r="L52" s="31">
        <v>556104</v>
      </c>
      <c r="M52" s="31">
        <v>556104</v>
      </c>
      <c r="N52" s="31">
        <v>556104</v>
      </c>
      <c r="O52" s="31">
        <v>556104</v>
      </c>
      <c r="P52" s="28">
        <f t="shared" si="0"/>
        <v>0</v>
      </c>
    </row>
    <row r="53" spans="1:16" ht="45" hidden="1" customHeight="1" x14ac:dyDescent="0.25">
      <c r="A53" s="21" t="s">
        <v>85</v>
      </c>
      <c r="B53" s="21" t="s">
        <v>80</v>
      </c>
      <c r="C53" s="22" t="s">
        <v>220</v>
      </c>
      <c r="D53" s="22" t="s">
        <v>221</v>
      </c>
      <c r="E53" s="30" t="s">
        <v>222</v>
      </c>
      <c r="F53" s="26" t="s">
        <v>223</v>
      </c>
      <c r="G53" s="27">
        <v>270090024</v>
      </c>
      <c r="H53" s="26" t="s">
        <v>224</v>
      </c>
      <c r="I53" s="28">
        <v>0</v>
      </c>
      <c r="J53" s="28">
        <v>643237.54</v>
      </c>
      <c r="K53" s="31">
        <v>643235.82999999996</v>
      </c>
      <c r="L53" s="31">
        <v>643235.82999999996</v>
      </c>
      <c r="M53" s="31">
        <v>643235.82999999996</v>
      </c>
      <c r="N53" s="31">
        <v>643235.82999999996</v>
      </c>
      <c r="O53" s="31">
        <v>643235.82999999996</v>
      </c>
      <c r="P53" s="28">
        <f t="shared" si="0"/>
        <v>0</v>
      </c>
    </row>
    <row r="54" spans="1:16" ht="45" hidden="1" customHeight="1" x14ac:dyDescent="0.25">
      <c r="A54" s="21" t="s">
        <v>85</v>
      </c>
      <c r="B54" s="21" t="s">
        <v>80</v>
      </c>
      <c r="C54" s="22" t="s">
        <v>220</v>
      </c>
      <c r="D54" s="22" t="s">
        <v>221</v>
      </c>
      <c r="E54" s="30" t="s">
        <v>225</v>
      </c>
      <c r="F54" s="26" t="s">
        <v>226</v>
      </c>
      <c r="G54" s="27">
        <v>270090038</v>
      </c>
      <c r="H54" s="26" t="s">
        <v>227</v>
      </c>
      <c r="I54" s="28">
        <v>0</v>
      </c>
      <c r="J54" s="28">
        <v>643237.54</v>
      </c>
      <c r="K54" s="31">
        <v>643235.82999999996</v>
      </c>
      <c r="L54" s="31">
        <v>643235.82999999996</v>
      </c>
      <c r="M54" s="31">
        <v>643235.82999999996</v>
      </c>
      <c r="N54" s="31">
        <v>643235.82999999996</v>
      </c>
      <c r="O54" s="31">
        <v>643235.82999999996</v>
      </c>
      <c r="P54" s="28">
        <f t="shared" si="0"/>
        <v>0</v>
      </c>
    </row>
    <row r="55" spans="1:16" ht="33.75" hidden="1" customHeight="1" x14ac:dyDescent="0.25">
      <c r="A55" s="21" t="s">
        <v>85</v>
      </c>
      <c r="B55" s="21" t="s">
        <v>80</v>
      </c>
      <c r="C55" s="22" t="s">
        <v>220</v>
      </c>
      <c r="D55" s="22" t="s">
        <v>221</v>
      </c>
      <c r="E55" s="30" t="s">
        <v>228</v>
      </c>
      <c r="F55" s="26" t="s">
        <v>229</v>
      </c>
      <c r="G55" s="27">
        <v>270090071</v>
      </c>
      <c r="H55" s="26" t="s">
        <v>181</v>
      </c>
      <c r="I55" s="28">
        <v>0</v>
      </c>
      <c r="J55" s="28">
        <v>428825.02999999997</v>
      </c>
      <c r="K55" s="31">
        <v>428823.3</v>
      </c>
      <c r="L55" s="31">
        <v>428823.3</v>
      </c>
      <c r="M55" s="31">
        <v>428823.3</v>
      </c>
      <c r="N55" s="31">
        <v>428823.3</v>
      </c>
      <c r="O55" s="31">
        <v>428823.3</v>
      </c>
      <c r="P55" s="28">
        <f t="shared" si="0"/>
        <v>0</v>
      </c>
    </row>
    <row r="56" spans="1:16" ht="45" hidden="1" customHeight="1" x14ac:dyDescent="0.25">
      <c r="A56" s="21" t="s">
        <v>85</v>
      </c>
      <c r="B56" s="21" t="s">
        <v>80</v>
      </c>
      <c r="C56" s="22" t="s">
        <v>220</v>
      </c>
      <c r="D56" s="22" t="s">
        <v>221</v>
      </c>
      <c r="E56" s="30" t="s">
        <v>230</v>
      </c>
      <c r="F56" s="26" t="s">
        <v>231</v>
      </c>
      <c r="G56" s="27">
        <v>270090010</v>
      </c>
      <c r="H56" s="26" t="s">
        <v>55</v>
      </c>
      <c r="I56" s="28">
        <v>0</v>
      </c>
      <c r="J56" s="28">
        <v>536031.29</v>
      </c>
      <c r="K56" s="31">
        <v>536031.24</v>
      </c>
      <c r="L56" s="31">
        <v>536031.24</v>
      </c>
      <c r="M56" s="31">
        <v>536031.24</v>
      </c>
      <c r="N56" s="31">
        <v>536031.24</v>
      </c>
      <c r="O56" s="31">
        <v>536031.24</v>
      </c>
      <c r="P56" s="28">
        <f t="shared" si="0"/>
        <v>0</v>
      </c>
    </row>
    <row r="57" spans="1:16" ht="45" hidden="1" customHeight="1" x14ac:dyDescent="0.25">
      <c r="A57" s="21" t="s">
        <v>85</v>
      </c>
      <c r="B57" s="21" t="s">
        <v>80</v>
      </c>
      <c r="C57" s="22" t="s">
        <v>220</v>
      </c>
      <c r="D57" s="22" t="s">
        <v>221</v>
      </c>
      <c r="E57" s="30" t="s">
        <v>232</v>
      </c>
      <c r="F57" s="26" t="s">
        <v>233</v>
      </c>
      <c r="G57" s="27">
        <v>270090063</v>
      </c>
      <c r="H57" s="26" t="s">
        <v>234</v>
      </c>
      <c r="I57" s="28">
        <v>0</v>
      </c>
      <c r="J57" s="28">
        <v>536031.29</v>
      </c>
      <c r="K57" s="31">
        <v>536031.29</v>
      </c>
      <c r="L57" s="31">
        <v>536031.29</v>
      </c>
      <c r="M57" s="31">
        <v>536031.29</v>
      </c>
      <c r="N57" s="31">
        <v>536031.29</v>
      </c>
      <c r="O57" s="31">
        <v>536031.29</v>
      </c>
      <c r="P57" s="28">
        <f t="shared" si="0"/>
        <v>0</v>
      </c>
    </row>
    <row r="58" spans="1:16" ht="45" hidden="1" customHeight="1" x14ac:dyDescent="0.25">
      <c r="A58" s="21" t="s">
        <v>85</v>
      </c>
      <c r="B58" s="21" t="s">
        <v>80</v>
      </c>
      <c r="C58" s="22" t="s">
        <v>220</v>
      </c>
      <c r="D58" s="22" t="s">
        <v>221</v>
      </c>
      <c r="E58" s="30" t="s">
        <v>235</v>
      </c>
      <c r="F58" s="26" t="s">
        <v>236</v>
      </c>
      <c r="G58" s="27">
        <v>270090074</v>
      </c>
      <c r="H58" s="26" t="s">
        <v>237</v>
      </c>
      <c r="I58" s="28">
        <v>0</v>
      </c>
      <c r="J58" s="28">
        <v>536031.29</v>
      </c>
      <c r="K58" s="31">
        <v>536030.89</v>
      </c>
      <c r="L58" s="31">
        <v>536030.89</v>
      </c>
      <c r="M58" s="31">
        <v>536030.89</v>
      </c>
      <c r="N58" s="31">
        <v>536030.89</v>
      </c>
      <c r="O58" s="31">
        <v>536030.89</v>
      </c>
      <c r="P58" s="28">
        <f t="shared" si="0"/>
        <v>0</v>
      </c>
    </row>
    <row r="59" spans="1:16" ht="45" hidden="1" customHeight="1" x14ac:dyDescent="0.25">
      <c r="A59" s="21" t="s">
        <v>85</v>
      </c>
      <c r="B59" s="21" t="s">
        <v>80</v>
      </c>
      <c r="C59" s="22" t="s">
        <v>220</v>
      </c>
      <c r="D59" s="22" t="s">
        <v>221</v>
      </c>
      <c r="E59" s="30" t="s">
        <v>238</v>
      </c>
      <c r="F59" s="26" t="s">
        <v>239</v>
      </c>
      <c r="G59" s="27">
        <v>270090029</v>
      </c>
      <c r="H59" s="26" t="s">
        <v>240</v>
      </c>
      <c r="I59" s="28">
        <v>0</v>
      </c>
      <c r="J59" s="28">
        <v>536031.29</v>
      </c>
      <c r="K59" s="31">
        <v>536031.29</v>
      </c>
      <c r="L59" s="31">
        <v>536031.29</v>
      </c>
      <c r="M59" s="31">
        <v>536031.29</v>
      </c>
      <c r="N59" s="31">
        <v>536031.29</v>
      </c>
      <c r="O59" s="31">
        <v>536031.29</v>
      </c>
      <c r="P59" s="28">
        <f t="shared" si="0"/>
        <v>0</v>
      </c>
    </row>
    <row r="60" spans="1:16" ht="33.75" hidden="1" customHeight="1" x14ac:dyDescent="0.25">
      <c r="A60" s="21" t="s">
        <v>85</v>
      </c>
      <c r="B60" s="21" t="s">
        <v>80</v>
      </c>
      <c r="C60" s="22" t="s">
        <v>220</v>
      </c>
      <c r="D60" s="22" t="s">
        <v>221</v>
      </c>
      <c r="E60" s="30" t="s">
        <v>241</v>
      </c>
      <c r="F60" s="26" t="s">
        <v>242</v>
      </c>
      <c r="G60" s="27">
        <v>270090001</v>
      </c>
      <c r="H60" s="26" t="s">
        <v>57</v>
      </c>
      <c r="I60" s="28">
        <v>0</v>
      </c>
      <c r="J60" s="28">
        <v>214412.51</v>
      </c>
      <c r="K60" s="31">
        <v>214410.93</v>
      </c>
      <c r="L60" s="31">
        <v>214410.93</v>
      </c>
      <c r="M60" s="31">
        <v>214410.93</v>
      </c>
      <c r="N60" s="31">
        <v>214410.93</v>
      </c>
      <c r="O60" s="31">
        <v>214410.93</v>
      </c>
      <c r="P60" s="28">
        <f t="shared" si="0"/>
        <v>0</v>
      </c>
    </row>
    <row r="61" spans="1:16" ht="45" hidden="1" customHeight="1" x14ac:dyDescent="0.25">
      <c r="A61" s="21" t="s">
        <v>243</v>
      </c>
      <c r="B61" s="21" t="s">
        <v>86</v>
      </c>
      <c r="C61" s="22" t="s">
        <v>128</v>
      </c>
      <c r="D61" s="23" t="s">
        <v>129</v>
      </c>
      <c r="E61" s="30" t="s">
        <v>244</v>
      </c>
      <c r="F61" s="26" t="s">
        <v>245</v>
      </c>
      <c r="G61" s="27">
        <v>270090001</v>
      </c>
      <c r="H61" s="26" t="s">
        <v>57</v>
      </c>
      <c r="I61" s="28">
        <v>0</v>
      </c>
      <c r="J61" s="28">
        <v>240000</v>
      </c>
      <c r="K61" s="31">
        <v>240001.68</v>
      </c>
      <c r="L61" s="31">
        <v>240001.68</v>
      </c>
      <c r="M61" s="31">
        <v>240001.68</v>
      </c>
      <c r="N61" s="31">
        <v>240001.68</v>
      </c>
      <c r="O61" s="31">
        <v>240001.68</v>
      </c>
      <c r="P61" s="28">
        <f t="shared" si="0"/>
        <v>0</v>
      </c>
    </row>
    <row r="62" spans="1:16" ht="45" hidden="1" customHeight="1" x14ac:dyDescent="0.25">
      <c r="A62" s="21" t="s">
        <v>246</v>
      </c>
      <c r="B62" s="21" t="s">
        <v>91</v>
      </c>
      <c r="C62" s="22" t="s">
        <v>92</v>
      </c>
      <c r="D62" s="22" t="s">
        <v>93</v>
      </c>
      <c r="E62" s="30" t="s">
        <v>247</v>
      </c>
      <c r="F62" s="26" t="s">
        <v>248</v>
      </c>
      <c r="G62" s="27">
        <v>270090001</v>
      </c>
      <c r="H62" s="26" t="s">
        <v>57</v>
      </c>
      <c r="I62" s="28">
        <v>0</v>
      </c>
      <c r="J62" s="28">
        <v>10000</v>
      </c>
      <c r="K62" s="28">
        <v>56068</v>
      </c>
      <c r="L62" s="28">
        <v>55068</v>
      </c>
      <c r="M62" s="28">
        <v>55068</v>
      </c>
      <c r="N62" s="28">
        <v>55068</v>
      </c>
      <c r="O62" s="28">
        <v>9250</v>
      </c>
      <c r="P62" s="28">
        <f t="shared" si="0"/>
        <v>1000</v>
      </c>
    </row>
    <row r="63" spans="1:16" ht="45" hidden="1" customHeight="1" x14ac:dyDescent="0.25">
      <c r="A63" s="21" t="s">
        <v>246</v>
      </c>
      <c r="B63" s="21" t="s">
        <v>91</v>
      </c>
      <c r="C63" s="22" t="s">
        <v>249</v>
      </c>
      <c r="D63" s="22" t="s">
        <v>250</v>
      </c>
      <c r="E63" s="30" t="s">
        <v>251</v>
      </c>
      <c r="F63" s="26" t="s">
        <v>248</v>
      </c>
      <c r="G63" s="27">
        <v>270090001</v>
      </c>
      <c r="H63" s="26" t="s">
        <v>57</v>
      </c>
      <c r="I63" s="28">
        <v>0</v>
      </c>
      <c r="J63" s="28">
        <v>100000</v>
      </c>
      <c r="K63" s="31">
        <v>42260</v>
      </c>
      <c r="L63" s="31">
        <v>42260</v>
      </c>
      <c r="M63" s="31">
        <v>42260</v>
      </c>
      <c r="N63" s="31">
        <v>42260</v>
      </c>
      <c r="O63" s="31">
        <v>42260</v>
      </c>
      <c r="P63" s="28">
        <f t="shared" si="0"/>
        <v>0</v>
      </c>
    </row>
    <row r="64" spans="1:16" ht="30" hidden="1" x14ac:dyDescent="0.25">
      <c r="A64" s="21" t="s">
        <v>246</v>
      </c>
      <c r="B64" s="21" t="s">
        <v>86</v>
      </c>
      <c r="C64" s="22" t="s">
        <v>201</v>
      </c>
      <c r="D64" s="22" t="s">
        <v>202</v>
      </c>
      <c r="E64" s="23" t="s">
        <v>252</v>
      </c>
      <c r="F64" s="26" t="s">
        <v>253</v>
      </c>
      <c r="G64" s="27">
        <v>270090001</v>
      </c>
      <c r="H64" s="26" t="s">
        <v>57</v>
      </c>
      <c r="I64" s="28">
        <v>0</v>
      </c>
      <c r="J64" s="28">
        <v>123970</v>
      </c>
      <c r="K64" s="28">
        <v>123970</v>
      </c>
      <c r="L64" s="28">
        <v>0</v>
      </c>
      <c r="M64" s="28">
        <v>0</v>
      </c>
      <c r="N64" s="28">
        <v>0</v>
      </c>
      <c r="O64" s="28">
        <v>0</v>
      </c>
      <c r="P64" s="28">
        <f t="shared" si="0"/>
        <v>123970</v>
      </c>
    </row>
    <row r="65" spans="1:16" ht="33.75" hidden="1" customHeight="1" x14ac:dyDescent="0.25">
      <c r="A65" s="21" t="s">
        <v>254</v>
      </c>
      <c r="B65" s="21" t="s">
        <v>80</v>
      </c>
      <c r="C65" s="22" t="s">
        <v>81</v>
      </c>
      <c r="D65" s="22" t="s">
        <v>82</v>
      </c>
      <c r="E65" s="25" t="s">
        <v>255</v>
      </c>
      <c r="F65" s="26" t="s">
        <v>256</v>
      </c>
      <c r="G65" s="27">
        <v>270090001</v>
      </c>
      <c r="H65" s="26" t="s">
        <v>57</v>
      </c>
      <c r="I65" s="28">
        <v>8902000.0799999982</v>
      </c>
      <c r="J65" s="28"/>
      <c r="K65" s="28">
        <v>8902000.0800000001</v>
      </c>
      <c r="L65" s="28">
        <v>3606876.87</v>
      </c>
      <c r="M65" s="28">
        <v>3606876.87</v>
      </c>
      <c r="N65" s="28">
        <v>3606876.87</v>
      </c>
      <c r="O65" s="28">
        <v>3086043.53</v>
      </c>
      <c r="P65" s="28">
        <f t="shared" si="0"/>
        <v>5295123.21</v>
      </c>
    </row>
    <row r="66" spans="1:16" ht="15.75" hidden="1" customHeight="1" x14ac:dyDescent="0.25">
      <c r="A66" s="21" t="s">
        <v>85</v>
      </c>
      <c r="B66" s="21" t="s">
        <v>86</v>
      </c>
      <c r="C66" s="22" t="s">
        <v>201</v>
      </c>
      <c r="D66" s="22" t="s">
        <v>202</v>
      </c>
      <c r="E66" s="30" t="s">
        <v>257</v>
      </c>
      <c r="F66" s="26" t="s">
        <v>258</v>
      </c>
      <c r="G66" s="27">
        <v>270090001</v>
      </c>
      <c r="H66" s="26" t="s">
        <v>57</v>
      </c>
      <c r="I66" s="28">
        <v>0</v>
      </c>
      <c r="J66" s="28">
        <v>3807184.1</v>
      </c>
      <c r="K66" s="31">
        <v>3808244.99</v>
      </c>
      <c r="L66" s="31">
        <v>3808244.99</v>
      </c>
      <c r="M66" s="31">
        <v>3808244.99</v>
      </c>
      <c r="N66" s="31">
        <v>3808244.99</v>
      </c>
      <c r="O66" s="31">
        <v>3794319.69</v>
      </c>
      <c r="P66" s="28">
        <f t="shared" si="0"/>
        <v>0</v>
      </c>
    </row>
    <row r="67" spans="1:16" ht="45" customHeight="1" x14ac:dyDescent="0.25">
      <c r="A67" s="21" t="s">
        <v>85</v>
      </c>
      <c r="B67" s="21" t="s">
        <v>80</v>
      </c>
      <c r="C67" s="22" t="s">
        <v>145</v>
      </c>
      <c r="D67" s="22" t="s">
        <v>146</v>
      </c>
      <c r="E67" s="30" t="s">
        <v>19</v>
      </c>
      <c r="F67" s="26" t="s">
        <v>20</v>
      </c>
      <c r="G67" s="27">
        <v>270090072</v>
      </c>
      <c r="H67" s="26" t="s">
        <v>17</v>
      </c>
      <c r="I67" s="28">
        <v>0</v>
      </c>
      <c r="J67" s="28">
        <v>44852.1</v>
      </c>
      <c r="K67" s="31">
        <v>44154.7</v>
      </c>
      <c r="L67" s="31">
        <v>44154.7</v>
      </c>
      <c r="M67" s="31">
        <v>44154.7</v>
      </c>
      <c r="N67" s="31">
        <v>44154.7</v>
      </c>
      <c r="O67" s="31">
        <v>44154.7</v>
      </c>
      <c r="P67" s="28">
        <f t="shared" si="0"/>
        <v>0</v>
      </c>
    </row>
    <row r="68" spans="1:16" ht="45" customHeight="1" x14ac:dyDescent="0.25">
      <c r="A68" s="21" t="s">
        <v>85</v>
      </c>
      <c r="B68" s="21" t="s">
        <v>80</v>
      </c>
      <c r="C68" s="22" t="s">
        <v>145</v>
      </c>
      <c r="D68" s="22" t="s">
        <v>146</v>
      </c>
      <c r="E68" s="30" t="s">
        <v>21</v>
      </c>
      <c r="F68" s="26" t="s">
        <v>22</v>
      </c>
      <c r="G68" s="27">
        <v>270090042</v>
      </c>
      <c r="H68" s="26" t="s">
        <v>54</v>
      </c>
      <c r="I68" s="28"/>
      <c r="J68" s="28">
        <v>313536.13</v>
      </c>
      <c r="K68" s="28">
        <v>313536.13</v>
      </c>
      <c r="L68" s="28">
        <v>0</v>
      </c>
      <c r="M68" s="28">
        <v>0</v>
      </c>
      <c r="N68" s="28">
        <v>0</v>
      </c>
      <c r="O68" s="28">
        <v>0</v>
      </c>
      <c r="P68" s="28">
        <f t="shared" si="0"/>
        <v>313536.13</v>
      </c>
    </row>
    <row r="69" spans="1:16" ht="45" customHeight="1" x14ac:dyDescent="0.25">
      <c r="A69" s="21" t="s">
        <v>85</v>
      </c>
      <c r="B69" s="21" t="s">
        <v>80</v>
      </c>
      <c r="C69" s="22" t="s">
        <v>145</v>
      </c>
      <c r="D69" s="22" t="s">
        <v>146</v>
      </c>
      <c r="E69" s="30" t="s">
        <v>23</v>
      </c>
      <c r="F69" s="26" t="s">
        <v>24</v>
      </c>
      <c r="G69" s="27">
        <v>270090010</v>
      </c>
      <c r="H69" s="26" t="s">
        <v>55</v>
      </c>
      <c r="I69" s="28"/>
      <c r="J69" s="28">
        <v>532481.24</v>
      </c>
      <c r="K69" s="28">
        <v>532481.24</v>
      </c>
      <c r="L69" s="28">
        <v>0</v>
      </c>
      <c r="M69" s="28">
        <v>0</v>
      </c>
      <c r="N69" s="28">
        <v>0</v>
      </c>
      <c r="O69" s="28">
        <v>0</v>
      </c>
      <c r="P69" s="28">
        <f t="shared" si="0"/>
        <v>532481.24</v>
      </c>
    </row>
    <row r="70" spans="1:16" ht="45" customHeight="1" x14ac:dyDescent="0.25">
      <c r="A70" s="21" t="s">
        <v>85</v>
      </c>
      <c r="B70" s="21" t="s">
        <v>80</v>
      </c>
      <c r="C70" s="22" t="s">
        <v>145</v>
      </c>
      <c r="D70" s="22" t="s">
        <v>146</v>
      </c>
      <c r="E70" s="30" t="s">
        <v>25</v>
      </c>
      <c r="F70" s="26" t="s">
        <v>26</v>
      </c>
      <c r="G70" s="27">
        <v>270090040</v>
      </c>
      <c r="H70" s="26" t="s">
        <v>56</v>
      </c>
      <c r="I70" s="28"/>
      <c r="J70" s="28">
        <v>259899.35</v>
      </c>
      <c r="K70" s="28">
        <v>259899.35</v>
      </c>
      <c r="L70" s="28">
        <v>0</v>
      </c>
      <c r="M70" s="28">
        <v>0</v>
      </c>
      <c r="N70" s="28">
        <v>0</v>
      </c>
      <c r="O70" s="28">
        <v>0</v>
      </c>
      <c r="P70" s="28">
        <f t="shared" si="0"/>
        <v>259899.35</v>
      </c>
    </row>
    <row r="71" spans="1:16" ht="45" hidden="1" customHeight="1" x14ac:dyDescent="0.25">
      <c r="A71" s="21" t="s">
        <v>85</v>
      </c>
      <c r="B71" s="21" t="s">
        <v>80</v>
      </c>
      <c r="C71" s="22" t="s">
        <v>220</v>
      </c>
      <c r="D71" s="22" t="s">
        <v>221</v>
      </c>
      <c r="E71" s="30" t="s">
        <v>259</v>
      </c>
      <c r="F71" s="26" t="s">
        <v>260</v>
      </c>
      <c r="G71" s="27">
        <v>270090004</v>
      </c>
      <c r="H71" s="26" t="s">
        <v>155</v>
      </c>
      <c r="I71" s="28">
        <v>0</v>
      </c>
      <c r="J71" s="28">
        <v>156429.74</v>
      </c>
      <c r="K71" s="31">
        <v>156429.74</v>
      </c>
      <c r="L71" s="31">
        <v>156429.74</v>
      </c>
      <c r="M71" s="31">
        <v>156429.74</v>
      </c>
      <c r="N71" s="31">
        <v>156429.74</v>
      </c>
      <c r="O71" s="31">
        <v>156429.74</v>
      </c>
      <c r="P71" s="28">
        <f t="shared" si="0"/>
        <v>0</v>
      </c>
    </row>
    <row r="72" spans="1:16" ht="60" hidden="1" customHeight="1" x14ac:dyDescent="0.25">
      <c r="A72" s="21" t="s">
        <v>85</v>
      </c>
      <c r="B72" s="21" t="s">
        <v>80</v>
      </c>
      <c r="C72" s="22" t="s">
        <v>220</v>
      </c>
      <c r="D72" s="22" t="s">
        <v>221</v>
      </c>
      <c r="E72" s="30" t="s">
        <v>261</v>
      </c>
      <c r="F72" s="26" t="s">
        <v>262</v>
      </c>
      <c r="G72" s="27">
        <v>270090054</v>
      </c>
      <c r="H72" s="26" t="s">
        <v>263</v>
      </c>
      <c r="I72" s="28">
        <v>0</v>
      </c>
      <c r="J72" s="28">
        <v>27306.59</v>
      </c>
      <c r="K72" s="31">
        <v>27306.59</v>
      </c>
      <c r="L72" s="31">
        <v>27306.59</v>
      </c>
      <c r="M72" s="31">
        <v>27306.59</v>
      </c>
      <c r="N72" s="31">
        <v>27306.59</v>
      </c>
      <c r="O72" s="31">
        <v>27306.59</v>
      </c>
      <c r="P72" s="28">
        <f t="shared" si="0"/>
        <v>0</v>
      </c>
    </row>
    <row r="73" spans="1:16" ht="60" hidden="1" customHeight="1" x14ac:dyDescent="0.25">
      <c r="A73" s="21" t="s">
        <v>85</v>
      </c>
      <c r="B73" s="21" t="s">
        <v>80</v>
      </c>
      <c r="C73" s="22" t="s">
        <v>220</v>
      </c>
      <c r="D73" s="22" t="s">
        <v>221</v>
      </c>
      <c r="E73" s="30" t="s">
        <v>264</v>
      </c>
      <c r="F73" s="26" t="s">
        <v>265</v>
      </c>
      <c r="G73" s="27">
        <v>270090031</v>
      </c>
      <c r="H73" s="26" t="s">
        <v>266</v>
      </c>
      <c r="I73" s="28">
        <v>0</v>
      </c>
      <c r="J73" s="28">
        <v>27306.59</v>
      </c>
      <c r="K73" s="31">
        <v>27306.59</v>
      </c>
      <c r="L73" s="31">
        <v>27306.59</v>
      </c>
      <c r="M73" s="31">
        <v>27306.59</v>
      </c>
      <c r="N73" s="31">
        <v>27306.59</v>
      </c>
      <c r="O73" s="31">
        <v>27306.59</v>
      </c>
      <c r="P73" s="28">
        <f t="shared" si="0"/>
        <v>0</v>
      </c>
    </row>
    <row r="74" spans="1:16" ht="60" hidden="1" customHeight="1" x14ac:dyDescent="0.25">
      <c r="A74" s="21" t="s">
        <v>85</v>
      </c>
      <c r="B74" s="21" t="s">
        <v>80</v>
      </c>
      <c r="C74" s="22" t="s">
        <v>220</v>
      </c>
      <c r="D74" s="22" t="s">
        <v>221</v>
      </c>
      <c r="E74" s="30" t="s">
        <v>267</v>
      </c>
      <c r="F74" s="26" t="s">
        <v>268</v>
      </c>
      <c r="G74" s="27">
        <v>270090008</v>
      </c>
      <c r="H74" s="26" t="s">
        <v>269</v>
      </c>
      <c r="I74" s="28">
        <v>0</v>
      </c>
      <c r="J74" s="28">
        <v>284155.74</v>
      </c>
      <c r="K74" s="31">
        <v>284155.73</v>
      </c>
      <c r="L74" s="31">
        <v>284155.73</v>
      </c>
      <c r="M74" s="31">
        <v>284155.73</v>
      </c>
      <c r="N74" s="31">
        <v>284155.73</v>
      </c>
      <c r="O74" s="31">
        <v>284155.73</v>
      </c>
      <c r="P74" s="28">
        <f t="shared" si="0"/>
        <v>0</v>
      </c>
    </row>
    <row r="75" spans="1:16" ht="45" hidden="1" customHeight="1" x14ac:dyDescent="0.25">
      <c r="A75" s="21" t="s">
        <v>85</v>
      </c>
      <c r="B75" s="21" t="s">
        <v>80</v>
      </c>
      <c r="C75" s="22" t="s">
        <v>220</v>
      </c>
      <c r="D75" s="22" t="s">
        <v>221</v>
      </c>
      <c r="E75" s="30" t="s">
        <v>270</v>
      </c>
      <c r="F75" s="26" t="s">
        <v>271</v>
      </c>
      <c r="G75" s="27">
        <v>270090100</v>
      </c>
      <c r="H75" s="26" t="s">
        <v>272</v>
      </c>
      <c r="I75" s="28">
        <v>0</v>
      </c>
      <c r="J75" s="28">
        <v>117139.65999999999</v>
      </c>
      <c r="K75" s="31">
        <v>117139.66</v>
      </c>
      <c r="L75" s="31">
        <v>117139.66</v>
      </c>
      <c r="M75" s="31">
        <v>117139.66</v>
      </c>
      <c r="N75" s="31">
        <v>117139.66</v>
      </c>
      <c r="O75" s="31">
        <v>117139.66</v>
      </c>
      <c r="P75" s="28">
        <f t="shared" si="0"/>
        <v>0</v>
      </c>
    </row>
    <row r="76" spans="1:16" ht="45" hidden="1" customHeight="1" x14ac:dyDescent="0.25">
      <c r="A76" s="21" t="s">
        <v>85</v>
      </c>
      <c r="B76" s="21" t="s">
        <v>80</v>
      </c>
      <c r="C76" s="22" t="s">
        <v>145</v>
      </c>
      <c r="D76" s="22" t="s">
        <v>146</v>
      </c>
      <c r="E76" s="23" t="s">
        <v>273</v>
      </c>
      <c r="F76" s="26" t="s">
        <v>274</v>
      </c>
      <c r="G76" s="27">
        <v>270090001</v>
      </c>
      <c r="H76" s="26" t="s">
        <v>57</v>
      </c>
      <c r="I76" s="28">
        <v>0</v>
      </c>
      <c r="J76" s="28">
        <v>1394920.33</v>
      </c>
      <c r="K76" s="28"/>
      <c r="L76" s="28"/>
      <c r="M76" s="28"/>
      <c r="N76" s="28"/>
      <c r="O76" s="28"/>
      <c r="P76" s="28"/>
    </row>
    <row r="77" spans="1:16" ht="45" customHeight="1" x14ac:dyDescent="0.25">
      <c r="A77" s="21" t="s">
        <v>85</v>
      </c>
      <c r="B77" s="21" t="s">
        <v>80</v>
      </c>
      <c r="C77" s="22" t="s">
        <v>145</v>
      </c>
      <c r="D77" s="22" t="s">
        <v>146</v>
      </c>
      <c r="E77" s="23" t="s">
        <v>27</v>
      </c>
      <c r="F77" s="26" t="s">
        <v>28</v>
      </c>
      <c r="G77" s="27">
        <v>270090001</v>
      </c>
      <c r="H77" s="26" t="s">
        <v>57</v>
      </c>
      <c r="I77" s="28"/>
      <c r="J77" s="28">
        <v>1884092.15</v>
      </c>
      <c r="K77" s="28">
        <v>1884092.15</v>
      </c>
      <c r="L77" s="28">
        <v>0</v>
      </c>
      <c r="M77" s="28">
        <v>0</v>
      </c>
      <c r="N77" s="28">
        <v>0</v>
      </c>
      <c r="O77" s="28">
        <v>0</v>
      </c>
      <c r="P77" s="28">
        <f t="shared" si="0"/>
        <v>1884092.15</v>
      </c>
    </row>
    <row r="78" spans="1:16" ht="45" hidden="1" customHeight="1" x14ac:dyDescent="0.25">
      <c r="A78" s="21" t="s">
        <v>85</v>
      </c>
      <c r="B78" s="21" t="s">
        <v>80</v>
      </c>
      <c r="C78" s="22" t="s">
        <v>220</v>
      </c>
      <c r="D78" s="22" t="s">
        <v>221</v>
      </c>
      <c r="E78" s="23" t="s">
        <v>275</v>
      </c>
      <c r="F78" s="26" t="s">
        <v>276</v>
      </c>
      <c r="G78" s="27">
        <v>270090001</v>
      </c>
      <c r="H78" s="26" t="s">
        <v>57</v>
      </c>
      <c r="I78" s="28">
        <v>0</v>
      </c>
      <c r="J78" s="28">
        <v>13788.619999999995</v>
      </c>
      <c r="K78" s="31">
        <v>13788.62</v>
      </c>
      <c r="L78" s="31">
        <v>13788.62</v>
      </c>
      <c r="M78" s="31">
        <v>13788.62</v>
      </c>
      <c r="N78" s="31">
        <v>13788.62</v>
      </c>
      <c r="O78" s="31">
        <v>13788.62</v>
      </c>
      <c r="P78" s="28">
        <f t="shared" si="0"/>
        <v>0</v>
      </c>
    </row>
    <row r="79" spans="1:16" ht="60" hidden="1" customHeight="1" x14ac:dyDescent="0.25">
      <c r="A79" s="21" t="s">
        <v>85</v>
      </c>
      <c r="B79" s="21" t="s">
        <v>80</v>
      </c>
      <c r="C79" s="22" t="s">
        <v>220</v>
      </c>
      <c r="D79" s="22" t="s">
        <v>221</v>
      </c>
      <c r="E79" s="23" t="s">
        <v>277</v>
      </c>
      <c r="F79" s="26" t="s">
        <v>278</v>
      </c>
      <c r="G79" s="27">
        <v>270090001</v>
      </c>
      <c r="H79" s="26" t="s">
        <v>57</v>
      </c>
      <c r="I79" s="28">
        <v>0</v>
      </c>
      <c r="J79" s="28">
        <v>126093.52000000002</v>
      </c>
      <c r="K79" s="31">
        <v>126093.52</v>
      </c>
      <c r="L79" s="31">
        <v>126093.52</v>
      </c>
      <c r="M79" s="31">
        <v>126093.52</v>
      </c>
      <c r="N79" s="31">
        <v>126093.52</v>
      </c>
      <c r="O79" s="31">
        <v>126093.52</v>
      </c>
      <c r="P79" s="28">
        <f t="shared" si="0"/>
        <v>0</v>
      </c>
    </row>
    <row r="80" spans="1:16" ht="60" hidden="1" customHeight="1" x14ac:dyDescent="0.25">
      <c r="A80" s="21" t="s">
        <v>85</v>
      </c>
      <c r="B80" s="21" t="s">
        <v>80</v>
      </c>
      <c r="C80" s="22" t="s">
        <v>145</v>
      </c>
      <c r="D80" s="22" t="s">
        <v>146</v>
      </c>
      <c r="E80" s="23" t="s">
        <v>279</v>
      </c>
      <c r="F80" s="26" t="s">
        <v>280</v>
      </c>
      <c r="G80" s="27">
        <v>270090001</v>
      </c>
      <c r="H80" s="26" t="s">
        <v>57</v>
      </c>
      <c r="I80" s="28">
        <v>0</v>
      </c>
      <c r="J80" s="28">
        <v>2762239.94</v>
      </c>
      <c r="K80" s="28"/>
      <c r="L80" s="28"/>
      <c r="M80" s="28"/>
      <c r="N80" s="28"/>
      <c r="O80" s="28"/>
      <c r="P80" s="28"/>
    </row>
    <row r="81" spans="1:16" ht="60" hidden="1" customHeight="1" x14ac:dyDescent="0.25">
      <c r="A81" s="21" t="s">
        <v>85</v>
      </c>
      <c r="B81" s="21" t="s">
        <v>80</v>
      </c>
      <c r="C81" s="22" t="s">
        <v>124</v>
      </c>
      <c r="D81" s="22" t="s">
        <v>125</v>
      </c>
      <c r="E81" s="23" t="s">
        <v>281</v>
      </c>
      <c r="F81" s="26" t="s">
        <v>282</v>
      </c>
      <c r="G81" s="27">
        <v>270090001</v>
      </c>
      <c r="H81" s="26" t="s">
        <v>57</v>
      </c>
      <c r="I81" s="28">
        <v>0</v>
      </c>
      <c r="J81" s="28">
        <v>694006.32</v>
      </c>
      <c r="K81" s="28"/>
      <c r="L81" s="28"/>
      <c r="M81" s="28"/>
      <c r="N81" s="28"/>
      <c r="O81" s="28"/>
      <c r="P81" s="28"/>
    </row>
    <row r="82" spans="1:16" ht="60" hidden="1" customHeight="1" x14ac:dyDescent="0.25">
      <c r="A82" s="21" t="s">
        <v>85</v>
      </c>
      <c r="B82" s="21" t="s">
        <v>80</v>
      </c>
      <c r="C82" s="22" t="s">
        <v>283</v>
      </c>
      <c r="D82" s="22" t="s">
        <v>284</v>
      </c>
      <c r="E82" s="30" t="s">
        <v>285</v>
      </c>
      <c r="F82" s="26" t="s">
        <v>286</v>
      </c>
      <c r="G82" s="27">
        <v>270090042</v>
      </c>
      <c r="H82" s="26" t="s">
        <v>54</v>
      </c>
      <c r="I82" s="28">
        <v>0</v>
      </c>
      <c r="J82" s="28">
        <v>1369961.54</v>
      </c>
      <c r="K82" s="31">
        <v>1354320.33</v>
      </c>
      <c r="L82" s="31">
        <v>1354320.33</v>
      </c>
      <c r="M82" s="31">
        <v>1354320.33</v>
      </c>
      <c r="N82" s="31">
        <v>1354320.33</v>
      </c>
      <c r="O82" s="31">
        <v>1354320.33</v>
      </c>
      <c r="P82" s="28">
        <f t="shared" si="0"/>
        <v>0</v>
      </c>
    </row>
    <row r="83" spans="1:16" ht="45" customHeight="1" x14ac:dyDescent="0.25">
      <c r="A83" s="21" t="s">
        <v>85</v>
      </c>
      <c r="B83" s="21" t="s">
        <v>80</v>
      </c>
      <c r="C83" s="22" t="s">
        <v>145</v>
      </c>
      <c r="D83" s="22" t="s">
        <v>146</v>
      </c>
      <c r="E83" s="30" t="s">
        <v>29</v>
      </c>
      <c r="F83" s="26" t="s">
        <v>30</v>
      </c>
      <c r="G83" s="27">
        <v>270090009</v>
      </c>
      <c r="H83" s="26" t="s">
        <v>58</v>
      </c>
      <c r="I83" s="28">
        <v>0</v>
      </c>
      <c r="J83" s="34">
        <v>778520.96</v>
      </c>
      <c r="K83" s="28">
        <v>778520.96</v>
      </c>
      <c r="L83" s="28">
        <v>775400.65</v>
      </c>
      <c r="M83" s="28">
        <v>0</v>
      </c>
      <c r="N83" s="28">
        <v>0</v>
      </c>
      <c r="O83" s="28">
        <v>0</v>
      </c>
      <c r="P83" s="28">
        <f t="shared" si="0"/>
        <v>778520.96</v>
      </c>
    </row>
    <row r="84" spans="1:16" ht="60" customHeight="1" x14ac:dyDescent="0.25">
      <c r="A84" s="21" t="s">
        <v>85</v>
      </c>
      <c r="B84" s="21" t="s">
        <v>80</v>
      </c>
      <c r="C84" s="22" t="s">
        <v>145</v>
      </c>
      <c r="D84" s="22" t="s">
        <v>146</v>
      </c>
      <c r="E84" s="30" t="s">
        <v>31</v>
      </c>
      <c r="F84" s="26" t="s">
        <v>32</v>
      </c>
      <c r="G84" s="27">
        <v>270090031</v>
      </c>
      <c r="H84" s="26" t="s">
        <v>59</v>
      </c>
      <c r="I84" s="28">
        <v>0</v>
      </c>
      <c r="J84" s="34">
        <v>374647.54</v>
      </c>
      <c r="K84" s="28">
        <v>374647.54</v>
      </c>
      <c r="L84" s="28">
        <v>370132.38</v>
      </c>
      <c r="M84" s="28">
        <v>0</v>
      </c>
      <c r="N84" s="28">
        <v>0</v>
      </c>
      <c r="O84" s="28">
        <v>0</v>
      </c>
      <c r="P84" s="28">
        <f t="shared" si="0"/>
        <v>374647.54</v>
      </c>
    </row>
    <row r="85" spans="1:16" ht="45" customHeight="1" x14ac:dyDescent="0.25">
      <c r="A85" s="21" t="s">
        <v>85</v>
      </c>
      <c r="B85" s="21" t="s">
        <v>80</v>
      </c>
      <c r="C85" s="22" t="s">
        <v>145</v>
      </c>
      <c r="D85" s="22" t="s">
        <v>146</v>
      </c>
      <c r="E85" s="30" t="s">
        <v>33</v>
      </c>
      <c r="F85" s="26" t="s">
        <v>34</v>
      </c>
      <c r="G85" s="27">
        <v>270090025</v>
      </c>
      <c r="H85" s="32" t="s">
        <v>60</v>
      </c>
      <c r="I85" s="28">
        <v>0</v>
      </c>
      <c r="J85" s="34">
        <v>3791053.87</v>
      </c>
      <c r="K85" s="28">
        <v>3791053.87</v>
      </c>
      <c r="L85" s="28">
        <v>3786103.99</v>
      </c>
      <c r="M85" s="28">
        <v>762659.64</v>
      </c>
      <c r="N85" s="28">
        <v>762659.64</v>
      </c>
      <c r="O85" s="28">
        <v>0</v>
      </c>
      <c r="P85" s="28">
        <f t="shared" si="0"/>
        <v>3028394.23</v>
      </c>
    </row>
    <row r="86" spans="1:16" ht="60" customHeight="1" x14ac:dyDescent="0.25">
      <c r="A86" s="21" t="s">
        <v>85</v>
      </c>
      <c r="B86" s="21" t="s">
        <v>80</v>
      </c>
      <c r="C86" s="22" t="s">
        <v>145</v>
      </c>
      <c r="D86" s="22" t="s">
        <v>146</v>
      </c>
      <c r="E86" s="30" t="s">
        <v>35</v>
      </c>
      <c r="F86" s="26" t="s">
        <v>36</v>
      </c>
      <c r="G86" s="27">
        <v>270090040</v>
      </c>
      <c r="H86" s="26" t="s">
        <v>56</v>
      </c>
      <c r="I86" s="28">
        <v>0</v>
      </c>
      <c r="J86" s="34">
        <v>655707.64</v>
      </c>
      <c r="K86" s="28">
        <v>655707.64</v>
      </c>
      <c r="L86" s="28">
        <v>0</v>
      </c>
      <c r="M86" s="28">
        <v>0</v>
      </c>
      <c r="N86" s="28">
        <v>0</v>
      </c>
      <c r="O86" s="28">
        <v>0</v>
      </c>
      <c r="P86" s="28">
        <f t="shared" si="0"/>
        <v>655707.64</v>
      </c>
    </row>
    <row r="87" spans="1:16" ht="60" customHeight="1" x14ac:dyDescent="0.25">
      <c r="A87" s="21" t="s">
        <v>85</v>
      </c>
      <c r="B87" s="21" t="s">
        <v>80</v>
      </c>
      <c r="C87" s="22" t="s">
        <v>145</v>
      </c>
      <c r="D87" s="22" t="s">
        <v>146</v>
      </c>
      <c r="E87" s="30" t="s">
        <v>37</v>
      </c>
      <c r="F87" s="26" t="s">
        <v>38</v>
      </c>
      <c r="G87" s="27">
        <v>270090026</v>
      </c>
      <c r="H87" s="26" t="s">
        <v>61</v>
      </c>
      <c r="I87" s="28">
        <v>0</v>
      </c>
      <c r="J87" s="34">
        <v>761542.58</v>
      </c>
      <c r="K87" s="28">
        <v>761542.58</v>
      </c>
      <c r="L87" s="28">
        <v>756834.24</v>
      </c>
      <c r="M87" s="28">
        <v>0</v>
      </c>
      <c r="N87" s="28">
        <v>0</v>
      </c>
      <c r="O87" s="28">
        <v>0</v>
      </c>
      <c r="P87" s="28">
        <f t="shared" si="0"/>
        <v>761542.58</v>
      </c>
    </row>
    <row r="88" spans="1:16" ht="60" customHeight="1" x14ac:dyDescent="0.25">
      <c r="A88" s="21" t="s">
        <v>85</v>
      </c>
      <c r="B88" s="21" t="s">
        <v>80</v>
      </c>
      <c r="C88" s="22" t="s">
        <v>145</v>
      </c>
      <c r="D88" s="22" t="s">
        <v>146</v>
      </c>
      <c r="E88" s="30" t="s">
        <v>39</v>
      </c>
      <c r="F88" s="26" t="s">
        <v>40</v>
      </c>
      <c r="G88" s="27">
        <v>270090010</v>
      </c>
      <c r="H88" s="26" t="s">
        <v>55</v>
      </c>
      <c r="I88" s="28"/>
      <c r="J88" s="34">
        <v>1574459.01</v>
      </c>
      <c r="K88" s="28">
        <v>1574459.01</v>
      </c>
      <c r="L88" s="28">
        <v>1572381.6</v>
      </c>
      <c r="M88" s="28">
        <v>0</v>
      </c>
      <c r="N88" s="28">
        <v>0</v>
      </c>
      <c r="O88" s="28">
        <v>0</v>
      </c>
      <c r="P88" s="28">
        <f t="shared" si="0"/>
        <v>1574459.01</v>
      </c>
    </row>
    <row r="89" spans="1:16" ht="60" customHeight="1" x14ac:dyDescent="0.25">
      <c r="A89" s="21" t="s">
        <v>85</v>
      </c>
      <c r="B89" s="21" t="s">
        <v>80</v>
      </c>
      <c r="C89" s="22" t="s">
        <v>145</v>
      </c>
      <c r="D89" s="22" t="s">
        <v>146</v>
      </c>
      <c r="E89" s="30" t="s">
        <v>41</v>
      </c>
      <c r="F89" s="26" t="s">
        <v>42</v>
      </c>
      <c r="G89" s="27">
        <v>270090020</v>
      </c>
      <c r="H89" s="26" t="s">
        <v>17</v>
      </c>
      <c r="I89" s="28"/>
      <c r="J89" s="34">
        <v>926826.58</v>
      </c>
      <c r="K89" s="28">
        <v>926826.58</v>
      </c>
      <c r="L89" s="28">
        <v>923935</v>
      </c>
      <c r="M89" s="28">
        <v>0</v>
      </c>
      <c r="N89" s="28">
        <v>0</v>
      </c>
      <c r="O89" s="28">
        <v>0</v>
      </c>
      <c r="P89" s="28">
        <f t="shared" ref="P89:P181" si="1">K89-M89</f>
        <v>926826.58</v>
      </c>
    </row>
    <row r="90" spans="1:16" ht="60" hidden="1" customHeight="1" x14ac:dyDescent="0.25">
      <c r="A90" s="21" t="s">
        <v>85</v>
      </c>
      <c r="B90" s="21" t="s">
        <v>80</v>
      </c>
      <c r="C90" s="22" t="s">
        <v>124</v>
      </c>
      <c r="D90" s="22" t="s">
        <v>125</v>
      </c>
      <c r="E90" s="23" t="s">
        <v>287</v>
      </c>
      <c r="F90" s="26" t="s">
        <v>288</v>
      </c>
      <c r="G90" s="27">
        <v>270090048</v>
      </c>
      <c r="H90" s="26" t="s">
        <v>289</v>
      </c>
      <c r="I90" s="28"/>
      <c r="J90" s="34">
        <v>300000</v>
      </c>
      <c r="K90" s="28">
        <v>300000</v>
      </c>
      <c r="L90" s="28">
        <v>0</v>
      </c>
      <c r="M90" s="28">
        <v>0</v>
      </c>
      <c r="N90" s="28">
        <v>0</v>
      </c>
      <c r="O90" s="28">
        <v>0</v>
      </c>
      <c r="P90" s="28">
        <f t="shared" si="1"/>
        <v>300000</v>
      </c>
    </row>
    <row r="91" spans="1:16" ht="60" hidden="1" customHeight="1" x14ac:dyDescent="0.25">
      <c r="A91" s="21" t="s">
        <v>85</v>
      </c>
      <c r="B91" s="21" t="s">
        <v>80</v>
      </c>
      <c r="C91" s="22" t="s">
        <v>145</v>
      </c>
      <c r="D91" s="22" t="s">
        <v>146</v>
      </c>
      <c r="E91" s="23" t="s">
        <v>290</v>
      </c>
      <c r="F91" s="26" t="s">
        <v>291</v>
      </c>
      <c r="G91" s="27">
        <v>270090069</v>
      </c>
      <c r="H91" s="26" t="s">
        <v>167</v>
      </c>
      <c r="I91" s="28">
        <v>0</v>
      </c>
      <c r="J91" s="34">
        <v>372821.53</v>
      </c>
      <c r="K91" s="28"/>
      <c r="L91" s="28"/>
      <c r="M91" s="28"/>
      <c r="N91" s="28"/>
      <c r="O91" s="28"/>
      <c r="P91" s="28"/>
    </row>
    <row r="92" spans="1:16" ht="60" hidden="1" customHeight="1" x14ac:dyDescent="0.25">
      <c r="A92" s="21" t="s">
        <v>85</v>
      </c>
      <c r="B92" s="21" t="s">
        <v>80</v>
      </c>
      <c r="C92" s="22" t="s">
        <v>145</v>
      </c>
      <c r="D92" s="22" t="s">
        <v>146</v>
      </c>
      <c r="E92" s="23" t="s">
        <v>292</v>
      </c>
      <c r="F92" s="26" t="s">
        <v>293</v>
      </c>
      <c r="G92" s="27">
        <v>270090037</v>
      </c>
      <c r="H92" s="26" t="s">
        <v>294</v>
      </c>
      <c r="I92" s="28">
        <v>0</v>
      </c>
      <c r="J92" s="34">
        <v>400174.09</v>
      </c>
      <c r="K92" s="28"/>
      <c r="L92" s="28"/>
      <c r="M92" s="28"/>
      <c r="N92" s="28"/>
      <c r="O92" s="28"/>
      <c r="P92" s="28"/>
    </row>
    <row r="93" spans="1:16" ht="60" hidden="1" customHeight="1" x14ac:dyDescent="0.25">
      <c r="A93" s="21" t="s">
        <v>85</v>
      </c>
      <c r="B93" s="21" t="s">
        <v>80</v>
      </c>
      <c r="C93" s="22" t="s">
        <v>220</v>
      </c>
      <c r="D93" s="22" t="s">
        <v>221</v>
      </c>
      <c r="E93" s="30" t="s">
        <v>295</v>
      </c>
      <c r="F93" s="26" t="s">
        <v>296</v>
      </c>
      <c r="G93" s="27">
        <v>270090033</v>
      </c>
      <c r="H93" s="26" t="s">
        <v>178</v>
      </c>
      <c r="I93" s="28">
        <v>0</v>
      </c>
      <c r="J93" s="28">
        <v>212206.17000000004</v>
      </c>
      <c r="K93" s="31">
        <v>212206.17</v>
      </c>
      <c r="L93" s="31">
        <v>212206.17</v>
      </c>
      <c r="M93" s="31">
        <v>212206.17</v>
      </c>
      <c r="N93" s="31">
        <v>212206.17</v>
      </c>
      <c r="O93" s="31">
        <v>212206.17</v>
      </c>
      <c r="P93" s="28">
        <f t="shared" si="1"/>
        <v>0</v>
      </c>
    </row>
    <row r="94" spans="1:16" ht="60" hidden="1" customHeight="1" x14ac:dyDescent="0.25">
      <c r="A94" s="21" t="s">
        <v>85</v>
      </c>
      <c r="B94" s="21" t="s">
        <v>80</v>
      </c>
      <c r="C94" s="22" t="s">
        <v>283</v>
      </c>
      <c r="D94" s="22" t="s">
        <v>284</v>
      </c>
      <c r="E94" s="30" t="s">
        <v>297</v>
      </c>
      <c r="F94" s="26" t="s">
        <v>298</v>
      </c>
      <c r="G94" s="27">
        <v>270090001</v>
      </c>
      <c r="H94" s="26" t="s">
        <v>57</v>
      </c>
      <c r="I94" s="28">
        <v>0</v>
      </c>
      <c r="J94" s="28">
        <v>2255448.3200000003</v>
      </c>
      <c r="K94" s="31">
        <v>2254499.17</v>
      </c>
      <c r="L94" s="31">
        <v>2254499.17</v>
      </c>
      <c r="M94" s="31">
        <v>2254499.17</v>
      </c>
      <c r="N94" s="31">
        <v>2254499.17</v>
      </c>
      <c r="O94" s="31">
        <v>2254499.17</v>
      </c>
      <c r="P94" s="28">
        <f t="shared" si="1"/>
        <v>0</v>
      </c>
    </row>
    <row r="95" spans="1:16" ht="60" hidden="1" customHeight="1" x14ac:dyDescent="0.25">
      <c r="A95" s="21" t="s">
        <v>85</v>
      </c>
      <c r="B95" s="21" t="s">
        <v>80</v>
      </c>
      <c r="C95" s="22" t="s">
        <v>145</v>
      </c>
      <c r="D95" s="22" t="s">
        <v>146</v>
      </c>
      <c r="E95" s="23" t="s">
        <v>299</v>
      </c>
      <c r="F95" s="26" t="s">
        <v>300</v>
      </c>
      <c r="G95" s="27">
        <v>270090026</v>
      </c>
      <c r="H95" s="26" t="s">
        <v>301</v>
      </c>
      <c r="I95" s="28">
        <v>0</v>
      </c>
      <c r="J95" s="28">
        <v>171943.95</v>
      </c>
      <c r="K95" s="28"/>
      <c r="L95" s="28"/>
      <c r="M95" s="28"/>
      <c r="N95" s="28"/>
      <c r="O95" s="28"/>
      <c r="P95" s="28"/>
    </row>
    <row r="96" spans="1:16" ht="60" hidden="1" customHeight="1" x14ac:dyDescent="0.25">
      <c r="A96" s="21" t="s">
        <v>85</v>
      </c>
      <c r="B96" s="21" t="s">
        <v>80</v>
      </c>
      <c r="C96" s="22" t="s">
        <v>145</v>
      </c>
      <c r="D96" s="22" t="s">
        <v>146</v>
      </c>
      <c r="E96" s="23" t="s">
        <v>302</v>
      </c>
      <c r="F96" s="26" t="s">
        <v>303</v>
      </c>
      <c r="G96" s="27">
        <v>270090026</v>
      </c>
      <c r="H96" s="26" t="s">
        <v>301</v>
      </c>
      <c r="I96" s="28">
        <v>0</v>
      </c>
      <c r="J96" s="28">
        <v>282821.95</v>
      </c>
      <c r="K96" s="28"/>
      <c r="L96" s="28"/>
      <c r="M96" s="28"/>
      <c r="N96" s="28"/>
      <c r="O96" s="28"/>
      <c r="P96" s="28"/>
    </row>
    <row r="97" spans="1:16" ht="60" hidden="1" customHeight="1" x14ac:dyDescent="0.25">
      <c r="A97" s="21" t="s">
        <v>85</v>
      </c>
      <c r="B97" s="21" t="s">
        <v>80</v>
      </c>
      <c r="C97" s="22" t="s">
        <v>145</v>
      </c>
      <c r="D97" s="22" t="s">
        <v>146</v>
      </c>
      <c r="E97" s="23" t="s">
        <v>304</v>
      </c>
      <c r="F97" s="26" t="s">
        <v>305</v>
      </c>
      <c r="G97" s="27">
        <v>270090025</v>
      </c>
      <c r="H97" s="26" t="s">
        <v>306</v>
      </c>
      <c r="I97" s="28">
        <v>0</v>
      </c>
      <c r="J97" s="28">
        <v>496507.2</v>
      </c>
      <c r="K97" s="28"/>
      <c r="L97" s="28"/>
      <c r="M97" s="28"/>
      <c r="N97" s="28"/>
      <c r="O97" s="28"/>
      <c r="P97" s="28"/>
    </row>
    <row r="98" spans="1:16" ht="60" hidden="1" customHeight="1" x14ac:dyDescent="0.25">
      <c r="A98" s="21" t="s">
        <v>85</v>
      </c>
      <c r="B98" s="21" t="s">
        <v>80</v>
      </c>
      <c r="C98" s="22" t="s">
        <v>145</v>
      </c>
      <c r="D98" s="22" t="s">
        <v>146</v>
      </c>
      <c r="E98" s="23" t="s">
        <v>307</v>
      </c>
      <c r="F98" s="26" t="s">
        <v>308</v>
      </c>
      <c r="G98" s="27">
        <v>270090019</v>
      </c>
      <c r="H98" s="26" t="s">
        <v>309</v>
      </c>
      <c r="I98" s="28">
        <v>0</v>
      </c>
      <c r="J98" s="28">
        <v>354018.71</v>
      </c>
      <c r="K98" s="28"/>
      <c r="L98" s="28"/>
      <c r="M98" s="28"/>
      <c r="N98" s="28"/>
      <c r="O98" s="28"/>
      <c r="P98" s="28"/>
    </row>
    <row r="99" spans="1:16" ht="60" hidden="1" customHeight="1" x14ac:dyDescent="0.25">
      <c r="A99" s="21" t="s">
        <v>85</v>
      </c>
      <c r="B99" s="21" t="s">
        <v>80</v>
      </c>
      <c r="C99" s="22" t="s">
        <v>145</v>
      </c>
      <c r="D99" s="22" t="s">
        <v>146</v>
      </c>
      <c r="E99" s="23" t="s">
        <v>310</v>
      </c>
      <c r="F99" s="26" t="s">
        <v>311</v>
      </c>
      <c r="G99" s="27">
        <v>270090007</v>
      </c>
      <c r="H99" s="26" t="s">
        <v>312</v>
      </c>
      <c r="I99" s="28">
        <v>0</v>
      </c>
      <c r="J99" s="28">
        <v>226586.12</v>
      </c>
      <c r="K99" s="28"/>
      <c r="L99" s="28"/>
      <c r="M99" s="28"/>
      <c r="N99" s="28"/>
      <c r="O99" s="28"/>
      <c r="P99" s="28"/>
    </row>
    <row r="100" spans="1:16" ht="60" hidden="1" customHeight="1" x14ac:dyDescent="0.25">
      <c r="A100" s="21" t="s">
        <v>85</v>
      </c>
      <c r="B100" s="21" t="s">
        <v>80</v>
      </c>
      <c r="C100" s="22" t="s">
        <v>145</v>
      </c>
      <c r="D100" s="22" t="s">
        <v>146</v>
      </c>
      <c r="E100" s="23" t="s">
        <v>313</v>
      </c>
      <c r="F100" s="26" t="s">
        <v>314</v>
      </c>
      <c r="G100" s="27">
        <v>270090075</v>
      </c>
      <c r="H100" s="26" t="s">
        <v>315</v>
      </c>
      <c r="I100" s="28">
        <v>0</v>
      </c>
      <c r="J100" s="28">
        <v>486025.41</v>
      </c>
      <c r="K100" s="28"/>
      <c r="L100" s="28"/>
      <c r="M100" s="28"/>
      <c r="N100" s="28"/>
      <c r="O100" s="28"/>
      <c r="P100" s="28"/>
    </row>
    <row r="101" spans="1:16" ht="60" hidden="1" customHeight="1" x14ac:dyDescent="0.25">
      <c r="A101" s="21" t="s">
        <v>85</v>
      </c>
      <c r="B101" s="21" t="s">
        <v>80</v>
      </c>
      <c r="C101" s="22" t="s">
        <v>145</v>
      </c>
      <c r="D101" s="22" t="s">
        <v>146</v>
      </c>
      <c r="E101" s="23" t="s">
        <v>316</v>
      </c>
      <c r="F101" s="26" t="s">
        <v>317</v>
      </c>
      <c r="G101" s="27">
        <v>270090040</v>
      </c>
      <c r="H101" s="26" t="s">
        <v>56</v>
      </c>
      <c r="I101" s="28">
        <v>0</v>
      </c>
      <c r="J101" s="28">
        <v>137530.67000000001</v>
      </c>
      <c r="K101" s="28"/>
      <c r="L101" s="28"/>
      <c r="M101" s="28"/>
      <c r="N101" s="28"/>
      <c r="O101" s="28"/>
      <c r="P101" s="28"/>
    </row>
    <row r="102" spans="1:16" ht="60" hidden="1" customHeight="1" x14ac:dyDescent="0.25">
      <c r="A102" s="21" t="s">
        <v>85</v>
      </c>
      <c r="B102" s="21" t="s">
        <v>80</v>
      </c>
      <c r="C102" s="22" t="s">
        <v>145</v>
      </c>
      <c r="D102" s="22" t="s">
        <v>146</v>
      </c>
      <c r="E102" s="23" t="s">
        <v>318</v>
      </c>
      <c r="F102" s="26" t="s">
        <v>319</v>
      </c>
      <c r="G102" s="27">
        <v>270090018</v>
      </c>
      <c r="H102" s="26" t="s">
        <v>194</v>
      </c>
      <c r="I102" s="28">
        <v>0</v>
      </c>
      <c r="J102" s="28">
        <v>3866604.02</v>
      </c>
      <c r="K102" s="28"/>
      <c r="L102" s="28"/>
      <c r="M102" s="28"/>
      <c r="N102" s="28"/>
      <c r="O102" s="28"/>
      <c r="P102" s="28"/>
    </row>
    <row r="103" spans="1:16" ht="60" hidden="1" customHeight="1" x14ac:dyDescent="0.25">
      <c r="A103" s="21" t="s">
        <v>85</v>
      </c>
      <c r="B103" s="21" t="s">
        <v>80</v>
      </c>
      <c r="C103" s="22" t="s">
        <v>145</v>
      </c>
      <c r="D103" s="22" t="s">
        <v>146</v>
      </c>
      <c r="E103" s="23" t="s">
        <v>320</v>
      </c>
      <c r="F103" s="26" t="s">
        <v>321</v>
      </c>
      <c r="G103" s="27">
        <v>270090076</v>
      </c>
      <c r="H103" s="26" t="s">
        <v>161</v>
      </c>
      <c r="I103" s="28">
        <v>0</v>
      </c>
      <c r="J103" s="28">
        <v>225003.33</v>
      </c>
      <c r="K103" s="28"/>
      <c r="L103" s="28"/>
      <c r="M103" s="28"/>
      <c r="N103" s="28"/>
      <c r="O103" s="28"/>
      <c r="P103" s="28"/>
    </row>
    <row r="104" spans="1:16" ht="60" hidden="1" customHeight="1" x14ac:dyDescent="0.25">
      <c r="A104" s="21" t="s">
        <v>85</v>
      </c>
      <c r="B104" s="21" t="s">
        <v>80</v>
      </c>
      <c r="C104" s="22" t="s">
        <v>145</v>
      </c>
      <c r="D104" s="22" t="s">
        <v>146</v>
      </c>
      <c r="E104" s="23" t="s">
        <v>322</v>
      </c>
      <c r="F104" s="26" t="s">
        <v>323</v>
      </c>
      <c r="G104" s="27">
        <v>270090039</v>
      </c>
      <c r="H104" s="26" t="s">
        <v>324</v>
      </c>
      <c r="I104" s="28">
        <v>0</v>
      </c>
      <c r="J104" s="28">
        <v>292277.74</v>
      </c>
      <c r="K104" s="28"/>
      <c r="L104" s="28"/>
      <c r="M104" s="28"/>
      <c r="N104" s="28"/>
      <c r="O104" s="28"/>
      <c r="P104" s="28"/>
    </row>
    <row r="105" spans="1:16" ht="60" hidden="1" customHeight="1" x14ac:dyDescent="0.25">
      <c r="A105" s="21" t="s">
        <v>85</v>
      </c>
      <c r="B105" s="21" t="s">
        <v>80</v>
      </c>
      <c r="C105" s="22" t="s">
        <v>145</v>
      </c>
      <c r="D105" s="22" t="s">
        <v>146</v>
      </c>
      <c r="E105" s="23" t="s">
        <v>325</v>
      </c>
      <c r="F105" s="26" t="s">
        <v>326</v>
      </c>
      <c r="G105" s="27">
        <v>270090082</v>
      </c>
      <c r="H105" s="26" t="s">
        <v>327</v>
      </c>
      <c r="I105" s="28">
        <v>0</v>
      </c>
      <c r="J105" s="28">
        <v>157452.81</v>
      </c>
      <c r="K105" s="28"/>
      <c r="L105" s="28"/>
      <c r="M105" s="28"/>
      <c r="N105" s="28"/>
      <c r="O105" s="28"/>
      <c r="P105" s="28"/>
    </row>
    <row r="106" spans="1:16" ht="60" hidden="1" customHeight="1" x14ac:dyDescent="0.25">
      <c r="A106" s="21" t="s">
        <v>85</v>
      </c>
      <c r="B106" s="21" t="s">
        <v>80</v>
      </c>
      <c r="C106" s="22" t="s">
        <v>145</v>
      </c>
      <c r="D106" s="22" t="s">
        <v>146</v>
      </c>
      <c r="E106" s="23" t="s">
        <v>328</v>
      </c>
      <c r="F106" s="26" t="s">
        <v>329</v>
      </c>
      <c r="G106" s="27">
        <v>270090023</v>
      </c>
      <c r="H106" s="26" t="s">
        <v>330</v>
      </c>
      <c r="I106" s="28">
        <v>0</v>
      </c>
      <c r="J106" s="28">
        <v>359392.46</v>
      </c>
      <c r="K106" s="28"/>
      <c r="L106" s="28"/>
      <c r="M106" s="28"/>
      <c r="N106" s="28"/>
      <c r="O106" s="28"/>
      <c r="P106" s="28"/>
    </row>
    <row r="107" spans="1:16" ht="60" hidden="1" customHeight="1" x14ac:dyDescent="0.25">
      <c r="A107" s="21" t="s">
        <v>85</v>
      </c>
      <c r="B107" s="21" t="s">
        <v>80</v>
      </c>
      <c r="C107" s="22" t="s">
        <v>145</v>
      </c>
      <c r="D107" s="22" t="s">
        <v>146</v>
      </c>
      <c r="E107" s="23" t="s">
        <v>331</v>
      </c>
      <c r="F107" s="26" t="s">
        <v>332</v>
      </c>
      <c r="G107" s="27">
        <v>270090034</v>
      </c>
      <c r="H107" s="26" t="s">
        <v>333</v>
      </c>
      <c r="I107" s="28">
        <v>0</v>
      </c>
      <c r="J107" s="28">
        <v>122438.15</v>
      </c>
      <c r="K107" s="28"/>
      <c r="L107" s="28"/>
      <c r="M107" s="28"/>
      <c r="N107" s="28"/>
      <c r="O107" s="28"/>
      <c r="P107" s="28"/>
    </row>
    <row r="108" spans="1:16" ht="60" hidden="1" customHeight="1" x14ac:dyDescent="0.25">
      <c r="A108" s="21" t="s">
        <v>85</v>
      </c>
      <c r="B108" s="21" t="s">
        <v>80</v>
      </c>
      <c r="C108" s="22" t="s">
        <v>145</v>
      </c>
      <c r="D108" s="22" t="s">
        <v>146</v>
      </c>
      <c r="E108" s="23" t="s">
        <v>334</v>
      </c>
      <c r="F108" s="26" t="s">
        <v>335</v>
      </c>
      <c r="G108" s="27">
        <v>270090015</v>
      </c>
      <c r="H108" s="26" t="s">
        <v>336</v>
      </c>
      <c r="I108" s="28">
        <v>0</v>
      </c>
      <c r="J108" s="28">
        <v>285352.77</v>
      </c>
      <c r="K108" s="28"/>
      <c r="L108" s="28"/>
      <c r="M108" s="28"/>
      <c r="N108" s="28"/>
      <c r="O108" s="28"/>
      <c r="P108" s="28"/>
    </row>
    <row r="109" spans="1:16" ht="45" hidden="1" customHeight="1" x14ac:dyDescent="0.25">
      <c r="A109" s="21" t="s">
        <v>85</v>
      </c>
      <c r="B109" s="21" t="s">
        <v>80</v>
      </c>
      <c r="C109" s="22" t="s">
        <v>124</v>
      </c>
      <c r="D109" s="22" t="s">
        <v>125</v>
      </c>
      <c r="E109" s="23" t="s">
        <v>337</v>
      </c>
      <c r="F109" s="26" t="s">
        <v>338</v>
      </c>
      <c r="G109" s="27">
        <v>270090069</v>
      </c>
      <c r="H109" s="26" t="s">
        <v>339</v>
      </c>
      <c r="I109" s="28">
        <v>0</v>
      </c>
      <c r="J109" s="28">
        <v>1600000</v>
      </c>
      <c r="K109" s="28">
        <v>1600000</v>
      </c>
      <c r="L109" s="28">
        <v>0</v>
      </c>
      <c r="M109" s="28">
        <v>0</v>
      </c>
      <c r="N109" s="28">
        <v>0</v>
      </c>
      <c r="O109" s="28">
        <v>0</v>
      </c>
      <c r="P109" s="28">
        <f t="shared" si="1"/>
        <v>1600000</v>
      </c>
    </row>
    <row r="110" spans="1:16" ht="15.75" hidden="1" x14ac:dyDescent="0.25">
      <c r="A110" s="21" t="s">
        <v>79</v>
      </c>
      <c r="B110" s="21" t="s">
        <v>86</v>
      </c>
      <c r="C110" s="22" t="s">
        <v>201</v>
      </c>
      <c r="D110" s="22" t="s">
        <v>202</v>
      </c>
      <c r="E110" s="23" t="s">
        <v>340</v>
      </c>
      <c r="F110" s="26" t="s">
        <v>341</v>
      </c>
      <c r="G110" s="27">
        <v>270090001</v>
      </c>
      <c r="H110" s="26" t="s">
        <v>57</v>
      </c>
      <c r="I110" s="28">
        <v>0</v>
      </c>
      <c r="J110" s="28">
        <v>1100000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28">
        <f t="shared" si="1"/>
        <v>0</v>
      </c>
    </row>
    <row r="111" spans="1:16" ht="45" hidden="1" customHeight="1" x14ac:dyDescent="0.25">
      <c r="A111" s="21" t="s">
        <v>79</v>
      </c>
      <c r="B111" s="21" t="s">
        <v>86</v>
      </c>
      <c r="C111" s="22" t="s">
        <v>128</v>
      </c>
      <c r="D111" s="23" t="s">
        <v>129</v>
      </c>
      <c r="E111" s="23" t="s">
        <v>342</v>
      </c>
      <c r="F111" s="26" t="s">
        <v>343</v>
      </c>
      <c r="G111" s="27">
        <v>270090001</v>
      </c>
      <c r="H111" s="26" t="s">
        <v>57</v>
      </c>
      <c r="I111" s="28">
        <v>0</v>
      </c>
      <c r="J111" s="28">
        <v>2490870.29</v>
      </c>
      <c r="K111" s="31">
        <v>2490003.48</v>
      </c>
      <c r="L111" s="31">
        <v>2490003.48</v>
      </c>
      <c r="M111" s="31">
        <v>2490003.48</v>
      </c>
      <c r="N111" s="31">
        <v>2490003.48</v>
      </c>
      <c r="O111" s="31">
        <v>2490003.48</v>
      </c>
      <c r="P111" s="28">
        <f t="shared" si="1"/>
        <v>0</v>
      </c>
    </row>
    <row r="112" spans="1:16" ht="45" hidden="1" customHeight="1" x14ac:dyDescent="0.25">
      <c r="A112" s="21" t="s">
        <v>79</v>
      </c>
      <c r="B112" s="21" t="s">
        <v>86</v>
      </c>
      <c r="C112" s="22" t="s">
        <v>344</v>
      </c>
      <c r="D112" s="22" t="s">
        <v>345</v>
      </c>
      <c r="E112" s="23" t="s">
        <v>346</v>
      </c>
      <c r="F112" s="26" t="s">
        <v>347</v>
      </c>
      <c r="G112" s="27">
        <v>270090001</v>
      </c>
      <c r="H112" s="26" t="s">
        <v>57</v>
      </c>
      <c r="I112" s="28">
        <v>0</v>
      </c>
      <c r="J112" s="28">
        <v>625000</v>
      </c>
      <c r="K112" s="31">
        <v>570494.96</v>
      </c>
      <c r="L112" s="31">
        <v>570494.96</v>
      </c>
      <c r="M112" s="31">
        <v>570494.96</v>
      </c>
      <c r="N112" s="31">
        <v>570494.96</v>
      </c>
      <c r="O112" s="31">
        <v>570494.96</v>
      </c>
      <c r="P112" s="28">
        <f t="shared" si="1"/>
        <v>0</v>
      </c>
    </row>
    <row r="113" spans="1:16" ht="45" hidden="1" customHeight="1" x14ac:dyDescent="0.25">
      <c r="A113" s="21" t="s">
        <v>348</v>
      </c>
      <c r="B113" s="21" t="s">
        <v>86</v>
      </c>
      <c r="C113" s="22" t="s">
        <v>349</v>
      </c>
      <c r="D113" s="22" t="s">
        <v>350</v>
      </c>
      <c r="E113" s="23" t="s">
        <v>351</v>
      </c>
      <c r="F113" s="26" t="s">
        <v>352</v>
      </c>
      <c r="G113" s="27">
        <v>270090001</v>
      </c>
      <c r="H113" s="26" t="s">
        <v>57</v>
      </c>
      <c r="I113" s="28">
        <v>0</v>
      </c>
      <c r="J113" s="28">
        <v>57000</v>
      </c>
      <c r="K113" s="31">
        <v>56932.800000000003</v>
      </c>
      <c r="L113" s="31">
        <v>56932.800000000003</v>
      </c>
      <c r="M113" s="31">
        <v>56932.800000000003</v>
      </c>
      <c r="N113" s="31">
        <v>56932.800000000003</v>
      </c>
      <c r="O113" s="31">
        <v>56932.800000000003</v>
      </c>
      <c r="P113" s="28">
        <f t="shared" si="1"/>
        <v>0</v>
      </c>
    </row>
    <row r="114" spans="1:16" ht="45" hidden="1" customHeight="1" x14ac:dyDescent="0.25">
      <c r="A114" s="21" t="s">
        <v>198</v>
      </c>
      <c r="B114" s="21" t="s">
        <v>91</v>
      </c>
      <c r="C114" s="22" t="s">
        <v>249</v>
      </c>
      <c r="D114" s="22" t="s">
        <v>250</v>
      </c>
      <c r="E114" s="23" t="s">
        <v>353</v>
      </c>
      <c r="F114" s="26" t="s">
        <v>354</v>
      </c>
      <c r="G114" s="27">
        <v>270090069</v>
      </c>
      <c r="H114" s="26" t="s">
        <v>339</v>
      </c>
      <c r="I114" s="28">
        <v>0</v>
      </c>
      <c r="J114" s="28">
        <v>1400000</v>
      </c>
      <c r="K114" s="28"/>
      <c r="L114" s="28"/>
      <c r="M114" s="28"/>
      <c r="N114" s="28"/>
      <c r="O114" s="28"/>
      <c r="P114" s="28">
        <f t="shared" si="1"/>
        <v>0</v>
      </c>
    </row>
    <row r="115" spans="1:16" ht="45" hidden="1" customHeight="1" x14ac:dyDescent="0.25">
      <c r="A115" s="21" t="s">
        <v>79</v>
      </c>
      <c r="B115" s="21" t="s">
        <v>91</v>
      </c>
      <c r="C115" s="22" t="s">
        <v>249</v>
      </c>
      <c r="D115" s="22" t="s">
        <v>250</v>
      </c>
      <c r="E115" s="23" t="s">
        <v>355</v>
      </c>
      <c r="F115" s="26" t="s">
        <v>356</v>
      </c>
      <c r="G115" s="27">
        <v>270090001</v>
      </c>
      <c r="H115" s="26" t="s">
        <v>57</v>
      </c>
      <c r="I115" s="28">
        <v>0</v>
      </c>
      <c r="J115" s="28">
        <v>500000</v>
      </c>
      <c r="K115" s="31">
        <v>271271.8</v>
      </c>
      <c r="L115" s="31">
        <v>271271.8</v>
      </c>
      <c r="M115" s="31">
        <v>271271.8</v>
      </c>
      <c r="N115" s="31">
        <v>271271.8</v>
      </c>
      <c r="O115" s="31">
        <v>271271.8</v>
      </c>
      <c r="P115" s="28">
        <f t="shared" si="1"/>
        <v>0</v>
      </c>
    </row>
    <row r="116" spans="1:16" ht="45" hidden="1" customHeight="1" x14ac:dyDescent="0.25">
      <c r="A116" s="21" t="s">
        <v>79</v>
      </c>
      <c r="B116" s="21" t="s">
        <v>86</v>
      </c>
      <c r="C116" s="22" t="s">
        <v>142</v>
      </c>
      <c r="D116" s="22" t="s">
        <v>143</v>
      </c>
      <c r="E116" s="23" t="s">
        <v>357</v>
      </c>
      <c r="F116" s="26" t="s">
        <v>358</v>
      </c>
      <c r="G116" s="27">
        <v>270090001</v>
      </c>
      <c r="H116" s="26" t="s">
        <v>57</v>
      </c>
      <c r="I116" s="28">
        <v>0</v>
      </c>
      <c r="J116" s="28">
        <v>180000</v>
      </c>
      <c r="K116" s="28">
        <v>180000</v>
      </c>
      <c r="L116" s="28">
        <v>101538.28</v>
      </c>
      <c r="M116" s="28">
        <v>101538.28</v>
      </c>
      <c r="N116" s="28">
        <v>101538.28</v>
      </c>
      <c r="O116" s="28">
        <v>0</v>
      </c>
      <c r="P116" s="28">
        <f t="shared" si="1"/>
        <v>78461.72</v>
      </c>
    </row>
    <row r="117" spans="1:16" ht="33.75" hidden="1" customHeight="1" x14ac:dyDescent="0.25">
      <c r="A117" s="21" t="s">
        <v>85</v>
      </c>
      <c r="B117" s="21" t="s">
        <v>80</v>
      </c>
      <c r="C117" s="22" t="s">
        <v>220</v>
      </c>
      <c r="D117" s="22" t="s">
        <v>221</v>
      </c>
      <c r="E117" s="23" t="s">
        <v>359</v>
      </c>
      <c r="F117" s="26" t="s">
        <v>360</v>
      </c>
      <c r="G117" s="27">
        <v>270090017</v>
      </c>
      <c r="H117" s="26" t="s">
        <v>164</v>
      </c>
      <c r="I117" s="28">
        <v>0</v>
      </c>
      <c r="J117" s="28">
        <v>1397747.25</v>
      </c>
      <c r="K117" s="31">
        <v>1397045.25</v>
      </c>
      <c r="L117" s="31">
        <v>1397045.25</v>
      </c>
      <c r="M117" s="31">
        <v>1397045.25</v>
      </c>
      <c r="N117" s="31">
        <v>1397045.25</v>
      </c>
      <c r="O117" s="31">
        <v>1397045.25</v>
      </c>
      <c r="P117" s="28">
        <f t="shared" si="1"/>
        <v>0</v>
      </c>
    </row>
    <row r="118" spans="1:16" ht="33.75" hidden="1" customHeight="1" x14ac:dyDescent="0.25">
      <c r="A118" s="21" t="s">
        <v>85</v>
      </c>
      <c r="B118" s="21" t="s">
        <v>80</v>
      </c>
      <c r="C118" s="22" t="s">
        <v>220</v>
      </c>
      <c r="D118" s="22" t="s">
        <v>221</v>
      </c>
      <c r="E118" s="23" t="s">
        <v>361</v>
      </c>
      <c r="F118" s="26" t="s">
        <v>362</v>
      </c>
      <c r="G118" s="27">
        <v>270090077</v>
      </c>
      <c r="H118" s="26" t="s">
        <v>152</v>
      </c>
      <c r="I118" s="28">
        <v>0</v>
      </c>
      <c r="J118" s="28">
        <v>73209.579999999842</v>
      </c>
      <c r="K118" s="31">
        <v>73209.58</v>
      </c>
      <c r="L118" s="31">
        <v>73209.58</v>
      </c>
      <c r="M118" s="31">
        <v>73209.58</v>
      </c>
      <c r="N118" s="31">
        <v>73209.58</v>
      </c>
      <c r="O118" s="31">
        <v>73209.58</v>
      </c>
      <c r="P118" s="28">
        <f t="shared" si="1"/>
        <v>0</v>
      </c>
    </row>
    <row r="119" spans="1:16" ht="33.75" hidden="1" customHeight="1" x14ac:dyDescent="0.25">
      <c r="A119" s="21" t="s">
        <v>85</v>
      </c>
      <c r="B119" s="21" t="s">
        <v>80</v>
      </c>
      <c r="C119" s="22" t="s">
        <v>145</v>
      </c>
      <c r="D119" s="22" t="s">
        <v>146</v>
      </c>
      <c r="E119" s="23" t="s">
        <v>363</v>
      </c>
      <c r="F119" s="26" t="s">
        <v>364</v>
      </c>
      <c r="G119" s="27">
        <v>270090001</v>
      </c>
      <c r="H119" s="26" t="s">
        <v>57</v>
      </c>
      <c r="I119" s="28">
        <v>0</v>
      </c>
      <c r="J119" s="28">
        <v>57889.22</v>
      </c>
      <c r="K119" s="28"/>
      <c r="L119" s="28"/>
      <c r="M119" s="28"/>
      <c r="N119" s="28"/>
      <c r="O119" s="28"/>
      <c r="P119" s="28"/>
    </row>
    <row r="120" spans="1:16" ht="33.75" hidden="1" customHeight="1" x14ac:dyDescent="0.25">
      <c r="A120" s="21" t="s">
        <v>85</v>
      </c>
      <c r="B120" s="21" t="s">
        <v>80</v>
      </c>
      <c r="C120" s="22" t="s">
        <v>145</v>
      </c>
      <c r="D120" s="22" t="s">
        <v>146</v>
      </c>
      <c r="E120" s="23" t="s">
        <v>365</v>
      </c>
      <c r="F120" s="26" t="s">
        <v>366</v>
      </c>
      <c r="G120" s="27">
        <v>270090001</v>
      </c>
      <c r="H120" s="26" t="s">
        <v>57</v>
      </c>
      <c r="I120" s="28">
        <v>0</v>
      </c>
      <c r="J120" s="28">
        <v>53817.04</v>
      </c>
      <c r="K120" s="28"/>
      <c r="L120" s="28"/>
      <c r="M120" s="28"/>
      <c r="N120" s="28"/>
      <c r="O120" s="28"/>
      <c r="P120" s="28"/>
    </row>
    <row r="121" spans="1:16" ht="33.75" hidden="1" customHeight="1" x14ac:dyDescent="0.25">
      <c r="A121" s="21" t="s">
        <v>85</v>
      </c>
      <c r="B121" s="21" t="s">
        <v>80</v>
      </c>
      <c r="C121" s="22" t="s">
        <v>145</v>
      </c>
      <c r="D121" s="22" t="s">
        <v>146</v>
      </c>
      <c r="E121" s="23" t="s">
        <v>367</v>
      </c>
      <c r="F121" s="26" t="s">
        <v>368</v>
      </c>
      <c r="G121" s="27">
        <v>270090001</v>
      </c>
      <c r="H121" s="26" t="s">
        <v>57</v>
      </c>
      <c r="I121" s="28">
        <v>0</v>
      </c>
      <c r="J121" s="28">
        <v>38858.61</v>
      </c>
      <c r="K121" s="28"/>
      <c r="L121" s="28"/>
      <c r="M121" s="28"/>
      <c r="N121" s="28"/>
      <c r="O121" s="28"/>
      <c r="P121" s="28"/>
    </row>
    <row r="122" spans="1:16" ht="33.75" hidden="1" customHeight="1" x14ac:dyDescent="0.25">
      <c r="A122" s="21" t="s">
        <v>85</v>
      </c>
      <c r="B122" s="21" t="s">
        <v>80</v>
      </c>
      <c r="C122" s="22" t="s">
        <v>145</v>
      </c>
      <c r="D122" s="22" t="s">
        <v>146</v>
      </c>
      <c r="E122" s="23" t="s">
        <v>369</v>
      </c>
      <c r="F122" s="26" t="s">
        <v>370</v>
      </c>
      <c r="G122" s="27">
        <v>270090017</v>
      </c>
      <c r="H122" s="26" t="s">
        <v>371</v>
      </c>
      <c r="I122" s="28">
        <v>0</v>
      </c>
      <c r="J122" s="28">
        <v>128457.07</v>
      </c>
      <c r="K122" s="28"/>
      <c r="L122" s="28"/>
      <c r="M122" s="28"/>
      <c r="N122" s="28"/>
      <c r="O122" s="28"/>
      <c r="P122" s="28"/>
    </row>
    <row r="123" spans="1:16" ht="33.75" hidden="1" customHeight="1" x14ac:dyDescent="0.25">
      <c r="A123" s="21" t="s">
        <v>85</v>
      </c>
      <c r="B123" s="21" t="s">
        <v>80</v>
      </c>
      <c r="C123" s="22" t="s">
        <v>145</v>
      </c>
      <c r="D123" s="22" t="s">
        <v>146</v>
      </c>
      <c r="E123" s="23" t="s">
        <v>372</v>
      </c>
      <c r="F123" s="26" t="s">
        <v>373</v>
      </c>
      <c r="G123" s="27">
        <v>270090073</v>
      </c>
      <c r="H123" s="26" t="s">
        <v>374</v>
      </c>
      <c r="I123" s="28">
        <v>0</v>
      </c>
      <c r="J123" s="28">
        <v>53657.37</v>
      </c>
      <c r="K123" s="28"/>
      <c r="L123" s="28"/>
      <c r="M123" s="28"/>
      <c r="N123" s="28"/>
      <c r="O123" s="28"/>
      <c r="P123" s="28"/>
    </row>
    <row r="124" spans="1:16" ht="33.75" hidden="1" customHeight="1" x14ac:dyDescent="0.25">
      <c r="A124" s="21" t="s">
        <v>85</v>
      </c>
      <c r="B124" s="21" t="s">
        <v>80</v>
      </c>
      <c r="C124" s="22" t="s">
        <v>145</v>
      </c>
      <c r="D124" s="22" t="s">
        <v>146</v>
      </c>
      <c r="E124" s="23" t="s">
        <v>375</v>
      </c>
      <c r="F124" s="26" t="s">
        <v>376</v>
      </c>
      <c r="G124" s="27">
        <v>270090004</v>
      </c>
      <c r="H124" s="26" t="s">
        <v>155</v>
      </c>
      <c r="I124" s="28">
        <v>0</v>
      </c>
      <c r="J124" s="28">
        <v>160817.01</v>
      </c>
      <c r="K124" s="28"/>
      <c r="L124" s="28"/>
      <c r="M124" s="28"/>
      <c r="N124" s="28"/>
      <c r="O124" s="28"/>
      <c r="P124" s="28"/>
    </row>
    <row r="125" spans="1:16" ht="33.75" hidden="1" customHeight="1" x14ac:dyDescent="0.25">
      <c r="A125" s="21" t="s">
        <v>85</v>
      </c>
      <c r="B125" s="21" t="s">
        <v>80</v>
      </c>
      <c r="C125" s="22" t="s">
        <v>145</v>
      </c>
      <c r="D125" s="22" t="s">
        <v>146</v>
      </c>
      <c r="E125" s="23" t="s">
        <v>377</v>
      </c>
      <c r="F125" s="26" t="s">
        <v>378</v>
      </c>
      <c r="G125" s="27">
        <v>270090013</v>
      </c>
      <c r="H125" s="26" t="s">
        <v>379</v>
      </c>
      <c r="I125" s="28">
        <v>0</v>
      </c>
      <c r="J125" s="28">
        <v>109918.78</v>
      </c>
      <c r="K125" s="28"/>
      <c r="L125" s="28"/>
      <c r="M125" s="28"/>
      <c r="N125" s="28"/>
      <c r="O125" s="28"/>
      <c r="P125" s="28"/>
    </row>
    <row r="126" spans="1:16" ht="33.75" hidden="1" customHeight="1" x14ac:dyDescent="0.25">
      <c r="A126" s="21" t="s">
        <v>85</v>
      </c>
      <c r="B126" s="21" t="s">
        <v>80</v>
      </c>
      <c r="C126" s="22" t="s">
        <v>145</v>
      </c>
      <c r="D126" s="22" t="s">
        <v>146</v>
      </c>
      <c r="E126" s="23" t="s">
        <v>380</v>
      </c>
      <c r="F126" s="26" t="s">
        <v>381</v>
      </c>
      <c r="G126" s="27">
        <v>270090045</v>
      </c>
      <c r="H126" s="26" t="s">
        <v>382</v>
      </c>
      <c r="I126" s="28">
        <v>0</v>
      </c>
      <c r="J126" s="28">
        <v>91131.8</v>
      </c>
      <c r="K126" s="28"/>
      <c r="L126" s="28"/>
      <c r="M126" s="28"/>
      <c r="N126" s="28"/>
      <c r="O126" s="28"/>
      <c r="P126" s="28"/>
    </row>
    <row r="127" spans="1:16" ht="33.75" hidden="1" customHeight="1" x14ac:dyDescent="0.25">
      <c r="A127" s="21" t="s">
        <v>85</v>
      </c>
      <c r="B127" s="21" t="s">
        <v>80</v>
      </c>
      <c r="C127" s="22" t="s">
        <v>145</v>
      </c>
      <c r="D127" s="22" t="s">
        <v>146</v>
      </c>
      <c r="E127" s="23" t="s">
        <v>383</v>
      </c>
      <c r="F127" s="26" t="s">
        <v>384</v>
      </c>
      <c r="G127" s="27">
        <v>270090005</v>
      </c>
      <c r="H127" s="26" t="s">
        <v>172</v>
      </c>
      <c r="I127" s="28">
        <v>0</v>
      </c>
      <c r="J127" s="28">
        <v>51634.5</v>
      </c>
      <c r="K127" s="28"/>
      <c r="L127" s="28"/>
      <c r="M127" s="28"/>
      <c r="N127" s="28"/>
      <c r="O127" s="28"/>
      <c r="P127" s="28"/>
    </row>
    <row r="128" spans="1:16" ht="33.75" hidden="1" customHeight="1" x14ac:dyDescent="0.25">
      <c r="A128" s="21" t="s">
        <v>85</v>
      </c>
      <c r="B128" s="21" t="s">
        <v>80</v>
      </c>
      <c r="C128" s="22" t="s">
        <v>145</v>
      </c>
      <c r="D128" s="22" t="s">
        <v>146</v>
      </c>
      <c r="E128" s="23" t="s">
        <v>385</v>
      </c>
      <c r="F128" s="26" t="s">
        <v>386</v>
      </c>
      <c r="G128" s="27">
        <v>270090040</v>
      </c>
      <c r="H128" s="26" t="s">
        <v>56</v>
      </c>
      <c r="I128" s="28">
        <v>0</v>
      </c>
      <c r="J128" s="28">
        <v>47641.66</v>
      </c>
      <c r="K128" s="28"/>
      <c r="L128" s="28"/>
      <c r="M128" s="28"/>
      <c r="N128" s="28"/>
      <c r="O128" s="28"/>
      <c r="P128" s="28"/>
    </row>
    <row r="129" spans="1:16" ht="33.75" hidden="1" customHeight="1" x14ac:dyDescent="0.25">
      <c r="A129" s="21" t="s">
        <v>85</v>
      </c>
      <c r="B129" s="21" t="s">
        <v>80</v>
      </c>
      <c r="C129" s="22" t="s">
        <v>145</v>
      </c>
      <c r="D129" s="22" t="s">
        <v>146</v>
      </c>
      <c r="E129" s="23" t="s">
        <v>387</v>
      </c>
      <c r="F129" s="26" t="s">
        <v>388</v>
      </c>
      <c r="G129" s="27">
        <v>270090018</v>
      </c>
      <c r="H129" s="26" t="s">
        <v>194</v>
      </c>
      <c r="I129" s="28">
        <v>0</v>
      </c>
      <c r="J129" s="28">
        <v>96822.080000000002</v>
      </c>
      <c r="K129" s="28"/>
      <c r="L129" s="28"/>
      <c r="M129" s="28"/>
      <c r="N129" s="28"/>
      <c r="O129" s="28"/>
      <c r="P129" s="28"/>
    </row>
    <row r="130" spans="1:16" ht="33.75" hidden="1" customHeight="1" x14ac:dyDescent="0.25">
      <c r="A130" s="21" t="s">
        <v>85</v>
      </c>
      <c r="B130" s="21" t="s">
        <v>80</v>
      </c>
      <c r="C130" s="22" t="s">
        <v>145</v>
      </c>
      <c r="D130" s="22" t="s">
        <v>146</v>
      </c>
      <c r="E130" s="23" t="s">
        <v>389</v>
      </c>
      <c r="F130" s="26" t="s">
        <v>390</v>
      </c>
      <c r="G130" s="27">
        <v>270090044</v>
      </c>
      <c r="H130" s="26" t="s">
        <v>391</v>
      </c>
      <c r="I130" s="28">
        <v>0</v>
      </c>
      <c r="J130" s="28">
        <v>57889.22</v>
      </c>
      <c r="K130" s="28"/>
      <c r="L130" s="28"/>
      <c r="M130" s="28"/>
      <c r="N130" s="28"/>
      <c r="O130" s="28"/>
      <c r="P130" s="28"/>
    </row>
    <row r="131" spans="1:16" ht="33.75" hidden="1" customHeight="1" x14ac:dyDescent="0.25">
      <c r="A131" s="21" t="s">
        <v>85</v>
      </c>
      <c r="B131" s="21" t="s">
        <v>80</v>
      </c>
      <c r="C131" s="22" t="s">
        <v>145</v>
      </c>
      <c r="D131" s="22" t="s">
        <v>146</v>
      </c>
      <c r="E131" s="23" t="s">
        <v>392</v>
      </c>
      <c r="F131" s="26" t="s">
        <v>393</v>
      </c>
      <c r="G131" s="27">
        <v>270090022</v>
      </c>
      <c r="H131" s="26" t="s">
        <v>394</v>
      </c>
      <c r="I131" s="28">
        <v>0</v>
      </c>
      <c r="J131" s="28">
        <v>62993.7</v>
      </c>
      <c r="K131" s="28"/>
      <c r="L131" s="28"/>
      <c r="M131" s="28"/>
      <c r="N131" s="28"/>
      <c r="O131" s="28"/>
      <c r="P131" s="28"/>
    </row>
    <row r="132" spans="1:16" ht="33.75" hidden="1" customHeight="1" x14ac:dyDescent="0.25">
      <c r="A132" s="21" t="s">
        <v>254</v>
      </c>
      <c r="B132" s="21" t="s">
        <v>86</v>
      </c>
      <c r="C132" s="22" t="s">
        <v>87</v>
      </c>
      <c r="D132" s="22" t="s">
        <v>88</v>
      </c>
      <c r="E132" s="23" t="s">
        <v>395</v>
      </c>
      <c r="F132" s="26" t="s">
        <v>396</v>
      </c>
      <c r="G132" s="27">
        <v>270090001</v>
      </c>
      <c r="H132" s="26" t="s">
        <v>57</v>
      </c>
      <c r="I132" s="28">
        <v>600000</v>
      </c>
      <c r="J132" s="28"/>
      <c r="K132" s="28">
        <v>863729.19</v>
      </c>
      <c r="L132" s="28">
        <v>863729.19</v>
      </c>
      <c r="M132" s="28">
        <v>863729.19</v>
      </c>
      <c r="N132" s="28">
        <v>863729.19</v>
      </c>
      <c r="O132" s="28">
        <v>0</v>
      </c>
      <c r="P132" s="28">
        <f t="shared" si="1"/>
        <v>0</v>
      </c>
    </row>
    <row r="133" spans="1:16" ht="33.75" hidden="1" customHeight="1" x14ac:dyDescent="0.25">
      <c r="A133" s="21" t="s">
        <v>254</v>
      </c>
      <c r="B133" s="21" t="s">
        <v>86</v>
      </c>
      <c r="C133" s="22" t="s">
        <v>121</v>
      </c>
      <c r="D133" s="22" t="s">
        <v>122</v>
      </c>
      <c r="E133" s="23" t="s">
        <v>397</v>
      </c>
      <c r="F133" s="26" t="s">
        <v>396</v>
      </c>
      <c r="G133" s="27">
        <v>270090001</v>
      </c>
      <c r="H133" s="26" t="s">
        <v>57</v>
      </c>
      <c r="I133" s="28">
        <v>4000000</v>
      </c>
      <c r="J133" s="28"/>
      <c r="K133" s="28">
        <v>4000000</v>
      </c>
      <c r="L133" s="28">
        <v>1295977.67</v>
      </c>
      <c r="M133" s="28">
        <v>1295977.67</v>
      </c>
      <c r="N133" s="28">
        <v>1295977.67</v>
      </c>
      <c r="O133" s="28">
        <v>590251.61</v>
      </c>
      <c r="P133" s="28">
        <f t="shared" si="1"/>
        <v>2704022.33</v>
      </c>
    </row>
    <row r="134" spans="1:16" ht="33.75" hidden="1" customHeight="1" x14ac:dyDescent="0.25">
      <c r="A134" s="21" t="s">
        <v>398</v>
      </c>
      <c r="B134" s="21" t="s">
        <v>86</v>
      </c>
      <c r="C134" s="22" t="s">
        <v>87</v>
      </c>
      <c r="D134" s="22" t="s">
        <v>88</v>
      </c>
      <c r="E134" s="23" t="s">
        <v>399</v>
      </c>
      <c r="F134" s="26" t="s">
        <v>400</v>
      </c>
      <c r="G134" s="27">
        <v>270090001</v>
      </c>
      <c r="H134" s="26" t="s">
        <v>57</v>
      </c>
      <c r="I134" s="28">
        <v>2032711.9299999997</v>
      </c>
      <c r="J134" s="28"/>
      <c r="K134" s="28">
        <v>2031028.07</v>
      </c>
      <c r="L134" s="28">
        <v>3398519.5</v>
      </c>
      <c r="M134" s="28">
        <v>721886.4</v>
      </c>
      <c r="N134" s="28">
        <v>721886.4</v>
      </c>
      <c r="O134" s="28">
        <v>602822.25</v>
      </c>
      <c r="P134" s="28">
        <f t="shared" si="1"/>
        <v>1309141.67</v>
      </c>
    </row>
    <row r="135" spans="1:16" ht="33.75" hidden="1" customHeight="1" x14ac:dyDescent="0.25">
      <c r="A135" s="21" t="s">
        <v>198</v>
      </c>
      <c r="B135" s="21" t="s">
        <v>86</v>
      </c>
      <c r="C135" s="22" t="s">
        <v>87</v>
      </c>
      <c r="D135" s="22" t="s">
        <v>88</v>
      </c>
      <c r="E135" s="23" t="s">
        <v>401</v>
      </c>
      <c r="F135" s="26" t="s">
        <v>402</v>
      </c>
      <c r="G135" s="27">
        <v>270090001</v>
      </c>
      <c r="H135" s="26" t="s">
        <v>57</v>
      </c>
      <c r="I135" s="28">
        <v>9961789.2299999986</v>
      </c>
      <c r="J135" s="28"/>
      <c r="K135" s="28">
        <v>9931750.7100000009</v>
      </c>
      <c r="L135" s="28">
        <v>15795538.76</v>
      </c>
      <c r="M135" s="28">
        <v>3279736.88</v>
      </c>
      <c r="N135" s="28">
        <v>3279736.88</v>
      </c>
      <c r="O135" s="28">
        <v>2662608.75</v>
      </c>
      <c r="P135" s="28">
        <f t="shared" si="1"/>
        <v>6652013.830000001</v>
      </c>
    </row>
    <row r="136" spans="1:16" ht="33.75" hidden="1" customHeight="1" x14ac:dyDescent="0.25">
      <c r="A136" s="21" t="s">
        <v>198</v>
      </c>
      <c r="B136" s="21" t="s">
        <v>86</v>
      </c>
      <c r="C136" s="22" t="s">
        <v>87</v>
      </c>
      <c r="D136" s="22" t="s">
        <v>88</v>
      </c>
      <c r="E136" s="23" t="s">
        <v>403</v>
      </c>
      <c r="F136" s="26" t="s">
        <v>404</v>
      </c>
      <c r="G136" s="27">
        <v>270090001</v>
      </c>
      <c r="H136" s="26" t="s">
        <v>57</v>
      </c>
      <c r="I136" s="28">
        <v>1227016.1599999999</v>
      </c>
      <c r="J136" s="28"/>
      <c r="K136" s="28">
        <v>1223765.8</v>
      </c>
      <c r="L136" s="28">
        <v>1967626.76</v>
      </c>
      <c r="M136" s="28">
        <v>403898.8</v>
      </c>
      <c r="N136" s="28">
        <v>403898.8</v>
      </c>
      <c r="O136" s="28">
        <v>336678.69</v>
      </c>
      <c r="P136" s="28">
        <f t="shared" si="1"/>
        <v>819867</v>
      </c>
    </row>
    <row r="137" spans="1:16" ht="33.75" hidden="1" customHeight="1" x14ac:dyDescent="0.25">
      <c r="A137" s="21" t="s">
        <v>213</v>
      </c>
      <c r="B137" s="21" t="s">
        <v>86</v>
      </c>
      <c r="C137" s="22" t="s">
        <v>87</v>
      </c>
      <c r="D137" s="23" t="s">
        <v>88</v>
      </c>
      <c r="E137" s="23" t="s">
        <v>405</v>
      </c>
      <c r="F137" s="26" t="s">
        <v>406</v>
      </c>
      <c r="G137" s="27">
        <v>270090001</v>
      </c>
      <c r="H137" s="26" t="s">
        <v>57</v>
      </c>
      <c r="I137" s="28">
        <v>1630709.7000000002</v>
      </c>
      <c r="J137" s="28"/>
      <c r="K137" s="28">
        <v>1667519</v>
      </c>
      <c r="L137" s="28">
        <v>2719362.42</v>
      </c>
      <c r="M137" s="28">
        <v>678522.4</v>
      </c>
      <c r="N137" s="28">
        <v>678522.4</v>
      </c>
      <c r="O137" s="28">
        <v>573606.48</v>
      </c>
      <c r="P137" s="28">
        <f t="shared" si="1"/>
        <v>988996.6</v>
      </c>
    </row>
    <row r="138" spans="1:16" ht="33.75" hidden="1" customHeight="1" x14ac:dyDescent="0.25">
      <c r="A138" s="21" t="s">
        <v>85</v>
      </c>
      <c r="B138" s="21" t="s">
        <v>86</v>
      </c>
      <c r="C138" s="22" t="s">
        <v>87</v>
      </c>
      <c r="D138" s="22" t="s">
        <v>88</v>
      </c>
      <c r="E138" s="23" t="s">
        <v>407</v>
      </c>
      <c r="F138" s="26" t="s">
        <v>408</v>
      </c>
      <c r="G138" s="27">
        <v>270090001</v>
      </c>
      <c r="H138" s="26" t="s">
        <v>57</v>
      </c>
      <c r="I138" s="28">
        <v>15580224.629999999</v>
      </c>
      <c r="J138" s="28"/>
      <c r="K138" s="28">
        <v>15584705.92</v>
      </c>
      <c r="L138" s="28">
        <v>26239519.370000001</v>
      </c>
      <c r="M138" s="28">
        <v>5543394.4699999997</v>
      </c>
      <c r="N138" s="28">
        <v>5543394.4699999997</v>
      </c>
      <c r="O138" s="28">
        <v>4643832.99</v>
      </c>
      <c r="P138" s="28">
        <f t="shared" si="1"/>
        <v>10041311.449999999</v>
      </c>
    </row>
    <row r="139" spans="1:16" ht="33.75" hidden="1" customHeight="1" x14ac:dyDescent="0.25">
      <c r="A139" s="21" t="s">
        <v>409</v>
      </c>
      <c r="B139" s="21" t="s">
        <v>86</v>
      </c>
      <c r="C139" s="22" t="s">
        <v>87</v>
      </c>
      <c r="D139" s="22" t="s">
        <v>88</v>
      </c>
      <c r="E139" s="23" t="s">
        <v>410</v>
      </c>
      <c r="F139" s="26" t="s">
        <v>411</v>
      </c>
      <c r="G139" s="27">
        <v>270090001</v>
      </c>
      <c r="H139" s="26" t="s">
        <v>57</v>
      </c>
      <c r="I139" s="28">
        <v>15037000.729999999</v>
      </c>
      <c r="J139" s="28"/>
      <c r="K139" s="28">
        <v>15070823.73</v>
      </c>
      <c r="L139" s="28">
        <v>23926208.920000002</v>
      </c>
      <c r="M139" s="28">
        <v>5258598.3099999996</v>
      </c>
      <c r="N139" s="28">
        <v>5258598.3099999996</v>
      </c>
      <c r="O139" s="28">
        <v>4311757.88</v>
      </c>
      <c r="P139" s="28">
        <f t="shared" si="1"/>
        <v>9812225.4200000018</v>
      </c>
    </row>
    <row r="140" spans="1:16" ht="33.75" hidden="1" customHeight="1" x14ac:dyDescent="0.25">
      <c r="A140" s="21" t="s">
        <v>409</v>
      </c>
      <c r="B140" s="21" t="s">
        <v>86</v>
      </c>
      <c r="C140" s="22" t="s">
        <v>87</v>
      </c>
      <c r="D140" s="22" t="s">
        <v>88</v>
      </c>
      <c r="E140" s="23" t="s">
        <v>412</v>
      </c>
      <c r="F140" s="26" t="s">
        <v>413</v>
      </c>
      <c r="G140" s="27">
        <v>270090001</v>
      </c>
      <c r="H140" s="26" t="s">
        <v>57</v>
      </c>
      <c r="I140" s="28">
        <v>1280826.46</v>
      </c>
      <c r="J140" s="28"/>
      <c r="K140" s="28">
        <v>1276926.3</v>
      </c>
      <c r="L140" s="28">
        <v>1986656.48</v>
      </c>
      <c r="M140" s="28">
        <v>414662.74</v>
      </c>
      <c r="N140" s="28">
        <v>414662.74</v>
      </c>
      <c r="O140" s="28">
        <v>334314.53999999998</v>
      </c>
      <c r="P140" s="28">
        <f t="shared" si="1"/>
        <v>862263.56</v>
      </c>
    </row>
    <row r="141" spans="1:16" ht="33.75" hidden="1" customHeight="1" x14ac:dyDescent="0.25">
      <c r="A141" s="21" t="s">
        <v>79</v>
      </c>
      <c r="B141" s="21" t="s">
        <v>86</v>
      </c>
      <c r="C141" s="22" t="s">
        <v>87</v>
      </c>
      <c r="D141" s="22" t="s">
        <v>88</v>
      </c>
      <c r="E141" s="23" t="s">
        <v>414</v>
      </c>
      <c r="F141" s="26" t="s">
        <v>415</v>
      </c>
      <c r="G141" s="27">
        <v>270090001</v>
      </c>
      <c r="H141" s="26" t="s">
        <v>57</v>
      </c>
      <c r="I141" s="28">
        <v>17825640.870000005</v>
      </c>
      <c r="J141" s="28"/>
      <c r="K141" s="28">
        <v>10269906.130000001</v>
      </c>
      <c r="L141" s="28">
        <v>28447053.379999999</v>
      </c>
      <c r="M141" s="28">
        <v>4611018.72</v>
      </c>
      <c r="N141" s="28">
        <v>4611018.72</v>
      </c>
      <c r="O141" s="28">
        <v>3871392.68</v>
      </c>
      <c r="P141" s="28">
        <f t="shared" si="1"/>
        <v>5658887.4100000011</v>
      </c>
    </row>
    <row r="142" spans="1:16" ht="33.75" hidden="1" customHeight="1" x14ac:dyDescent="0.25">
      <c r="A142" s="21" t="s">
        <v>254</v>
      </c>
      <c r="B142" s="21" t="s">
        <v>86</v>
      </c>
      <c r="C142" s="22" t="s">
        <v>87</v>
      </c>
      <c r="D142" s="22" t="s">
        <v>88</v>
      </c>
      <c r="E142" s="23" t="s">
        <v>416</v>
      </c>
      <c r="F142" s="26" t="s">
        <v>417</v>
      </c>
      <c r="G142" s="27">
        <v>270090001</v>
      </c>
      <c r="H142" s="26" t="s">
        <v>57</v>
      </c>
      <c r="I142" s="28">
        <v>2806521.2499999995</v>
      </c>
      <c r="J142" s="28"/>
      <c r="K142" s="28">
        <v>2106319.84</v>
      </c>
      <c r="L142" s="28">
        <v>3832045.19</v>
      </c>
      <c r="M142" s="28">
        <v>818537.81</v>
      </c>
      <c r="N142" s="28">
        <v>818537.81</v>
      </c>
      <c r="O142" s="28">
        <v>724960.64</v>
      </c>
      <c r="P142" s="28">
        <f t="shared" si="1"/>
        <v>1287782.0299999998</v>
      </c>
    </row>
    <row r="143" spans="1:16" ht="33.75" hidden="1" customHeight="1" x14ac:dyDescent="0.25">
      <c r="A143" s="21" t="s">
        <v>418</v>
      </c>
      <c r="B143" s="21" t="s">
        <v>86</v>
      </c>
      <c r="C143" s="22" t="s">
        <v>87</v>
      </c>
      <c r="D143" s="22" t="s">
        <v>88</v>
      </c>
      <c r="E143" s="23" t="s">
        <v>419</v>
      </c>
      <c r="F143" s="26" t="s">
        <v>420</v>
      </c>
      <c r="G143" s="27">
        <v>270090001</v>
      </c>
      <c r="H143" s="26" t="s">
        <v>57</v>
      </c>
      <c r="I143" s="28">
        <v>1101155.08</v>
      </c>
      <c r="J143" s="28"/>
      <c r="K143" s="28">
        <v>1100869.6000000001</v>
      </c>
      <c r="L143" s="28">
        <v>1938370.04</v>
      </c>
      <c r="M143" s="28">
        <v>480770.4</v>
      </c>
      <c r="N143" s="28">
        <v>480770.4</v>
      </c>
      <c r="O143" s="28">
        <v>401185.81</v>
      </c>
      <c r="P143" s="28">
        <f t="shared" si="1"/>
        <v>620099.20000000007</v>
      </c>
    </row>
    <row r="144" spans="1:16" ht="33.75" hidden="1" customHeight="1" x14ac:dyDescent="0.25">
      <c r="A144" s="21" t="s">
        <v>117</v>
      </c>
      <c r="B144" s="21" t="s">
        <v>86</v>
      </c>
      <c r="C144" s="22" t="s">
        <v>87</v>
      </c>
      <c r="D144" s="22" t="s">
        <v>88</v>
      </c>
      <c r="E144" s="23" t="s">
        <v>421</v>
      </c>
      <c r="F144" s="26" t="s">
        <v>422</v>
      </c>
      <c r="G144" s="27">
        <v>270090001</v>
      </c>
      <c r="H144" s="26" t="s">
        <v>57</v>
      </c>
      <c r="I144" s="28">
        <v>3931118.9399999995</v>
      </c>
      <c r="J144" s="28"/>
      <c r="K144" s="28">
        <v>3919047.02</v>
      </c>
      <c r="L144" s="28">
        <v>6542794.7999999998</v>
      </c>
      <c r="M144" s="28">
        <v>1390318.19</v>
      </c>
      <c r="N144" s="28">
        <v>1390318.19</v>
      </c>
      <c r="O144" s="28">
        <v>1150102.3700000001</v>
      </c>
      <c r="P144" s="28">
        <f t="shared" si="1"/>
        <v>2528728.83</v>
      </c>
    </row>
    <row r="145" spans="1:16" ht="33.75" hidden="1" customHeight="1" x14ac:dyDescent="0.25">
      <c r="A145" s="21" t="s">
        <v>243</v>
      </c>
      <c r="B145" s="21" t="s">
        <v>86</v>
      </c>
      <c r="C145" s="22" t="s">
        <v>87</v>
      </c>
      <c r="D145" s="22" t="s">
        <v>88</v>
      </c>
      <c r="E145" s="23" t="s">
        <v>423</v>
      </c>
      <c r="F145" s="26" t="s">
        <v>424</v>
      </c>
      <c r="G145" s="27">
        <v>270090001</v>
      </c>
      <c r="H145" s="26" t="s">
        <v>57</v>
      </c>
      <c r="I145" s="28">
        <v>5726791.4499999993</v>
      </c>
      <c r="J145" s="28"/>
      <c r="K145" s="28">
        <v>5685420.54</v>
      </c>
      <c r="L145" s="28">
        <v>9004545.0899999999</v>
      </c>
      <c r="M145" s="28">
        <v>1830969.8</v>
      </c>
      <c r="N145" s="28">
        <v>1830969.8</v>
      </c>
      <c r="O145" s="28">
        <v>1511050.59</v>
      </c>
      <c r="P145" s="28">
        <f t="shared" si="1"/>
        <v>3854450.74</v>
      </c>
    </row>
    <row r="146" spans="1:16" ht="33.75" hidden="1" customHeight="1" x14ac:dyDescent="0.25">
      <c r="A146" s="21" t="s">
        <v>243</v>
      </c>
      <c r="B146" s="21" t="s">
        <v>86</v>
      </c>
      <c r="C146" s="22" t="s">
        <v>87</v>
      </c>
      <c r="D146" s="22" t="s">
        <v>88</v>
      </c>
      <c r="E146" s="23" t="s">
        <v>425</v>
      </c>
      <c r="F146" s="26" t="s">
        <v>426</v>
      </c>
      <c r="G146" s="27">
        <v>270090001</v>
      </c>
      <c r="H146" s="26" t="s">
        <v>57</v>
      </c>
      <c r="I146" s="28">
        <v>3475660.29</v>
      </c>
      <c r="J146" s="28"/>
      <c r="K146" s="28">
        <v>3475361.35</v>
      </c>
      <c r="L146" s="28">
        <v>5696809.3799999999</v>
      </c>
      <c r="M146" s="28">
        <v>1184729.6399999999</v>
      </c>
      <c r="N146" s="28">
        <v>1184729.6399999999</v>
      </c>
      <c r="O146" s="28">
        <v>992454.41</v>
      </c>
      <c r="P146" s="28">
        <f t="shared" si="1"/>
        <v>2290631.71</v>
      </c>
    </row>
    <row r="147" spans="1:16" ht="33.75" hidden="1" customHeight="1" x14ac:dyDescent="0.25">
      <c r="A147" s="21" t="s">
        <v>243</v>
      </c>
      <c r="B147" s="21" t="s">
        <v>86</v>
      </c>
      <c r="C147" s="22" t="s">
        <v>87</v>
      </c>
      <c r="D147" s="22" t="s">
        <v>88</v>
      </c>
      <c r="E147" s="23" t="s">
        <v>427</v>
      </c>
      <c r="F147" s="26" t="s">
        <v>428</v>
      </c>
      <c r="G147" s="27">
        <v>270090001</v>
      </c>
      <c r="H147" s="26" t="s">
        <v>57</v>
      </c>
      <c r="I147" s="28">
        <v>2229476.8199999994</v>
      </c>
      <c r="J147" s="28"/>
      <c r="K147" s="28">
        <v>2252873.98</v>
      </c>
      <c r="L147" s="28">
        <v>3475585.64</v>
      </c>
      <c r="M147" s="28">
        <v>792618.01</v>
      </c>
      <c r="N147" s="28">
        <v>792618.01</v>
      </c>
      <c r="O147" s="28">
        <v>660972.64</v>
      </c>
      <c r="P147" s="28">
        <f t="shared" si="1"/>
        <v>1460255.97</v>
      </c>
    </row>
    <row r="148" spans="1:16" ht="33.75" hidden="1" customHeight="1" x14ac:dyDescent="0.25">
      <c r="A148" s="21" t="s">
        <v>79</v>
      </c>
      <c r="B148" s="21" t="s">
        <v>80</v>
      </c>
      <c r="C148" s="22" t="s">
        <v>81</v>
      </c>
      <c r="D148" s="23" t="s">
        <v>82</v>
      </c>
      <c r="E148" s="23" t="s">
        <v>429</v>
      </c>
      <c r="F148" s="26" t="s">
        <v>430</v>
      </c>
      <c r="G148" s="27">
        <v>270090001</v>
      </c>
      <c r="H148" s="26" t="s">
        <v>57</v>
      </c>
      <c r="I148" s="28">
        <v>300000</v>
      </c>
      <c r="J148" s="28"/>
      <c r="K148" s="28">
        <v>300000</v>
      </c>
      <c r="L148" s="28">
        <v>0</v>
      </c>
      <c r="M148" s="28">
        <v>0</v>
      </c>
      <c r="N148" s="28">
        <v>0</v>
      </c>
      <c r="O148" s="28">
        <v>0</v>
      </c>
      <c r="P148" s="28">
        <f t="shared" si="1"/>
        <v>300000</v>
      </c>
    </row>
    <row r="149" spans="1:16" ht="33.75" hidden="1" customHeight="1" x14ac:dyDescent="0.25">
      <c r="A149" s="21" t="s">
        <v>198</v>
      </c>
      <c r="B149" s="21" t="s">
        <v>91</v>
      </c>
      <c r="C149" s="22" t="s">
        <v>92</v>
      </c>
      <c r="D149" s="22" t="s">
        <v>93</v>
      </c>
      <c r="E149" s="23" t="s">
        <v>431</v>
      </c>
      <c r="F149" s="26" t="s">
        <v>402</v>
      </c>
      <c r="G149" s="27">
        <v>270090001</v>
      </c>
      <c r="H149" s="26" t="s">
        <v>57</v>
      </c>
      <c r="I149" s="28">
        <v>426760</v>
      </c>
      <c r="J149" s="28"/>
      <c r="K149" s="28">
        <v>377684.35</v>
      </c>
      <c r="L149" s="28">
        <v>103485.06</v>
      </c>
      <c r="M149" s="28">
        <v>103485.06</v>
      </c>
      <c r="N149" s="28">
        <v>103485.06</v>
      </c>
      <c r="O149" s="28">
        <v>67682.86</v>
      </c>
      <c r="P149" s="28">
        <f t="shared" si="1"/>
        <v>274199.28999999998</v>
      </c>
    </row>
    <row r="150" spans="1:16" ht="33.75" hidden="1" customHeight="1" x14ac:dyDescent="0.25">
      <c r="A150" s="21" t="s">
        <v>198</v>
      </c>
      <c r="B150" s="21" t="s">
        <v>91</v>
      </c>
      <c r="C150" s="22" t="s">
        <v>92</v>
      </c>
      <c r="D150" s="22" t="s">
        <v>93</v>
      </c>
      <c r="E150" s="23" t="s">
        <v>432</v>
      </c>
      <c r="F150" s="26" t="s">
        <v>404</v>
      </c>
      <c r="G150" s="27">
        <v>270090001</v>
      </c>
      <c r="H150" s="26" t="s">
        <v>57</v>
      </c>
      <c r="I150" s="28">
        <v>67200</v>
      </c>
      <c r="J150" s="28"/>
      <c r="K150" s="28">
        <v>95845.25</v>
      </c>
      <c r="L150" s="28">
        <v>80433.59</v>
      </c>
      <c r="M150" s="28">
        <v>80433.59</v>
      </c>
      <c r="N150" s="28">
        <v>80433.59</v>
      </c>
      <c r="O150" s="28">
        <v>35280.85</v>
      </c>
      <c r="P150" s="28">
        <f t="shared" si="1"/>
        <v>15411.660000000003</v>
      </c>
    </row>
    <row r="151" spans="1:16" ht="33.75" hidden="1" customHeight="1" x14ac:dyDescent="0.25">
      <c r="A151" s="21" t="s">
        <v>213</v>
      </c>
      <c r="B151" s="21" t="s">
        <v>91</v>
      </c>
      <c r="C151" s="22" t="s">
        <v>92</v>
      </c>
      <c r="D151" s="22" t="s">
        <v>93</v>
      </c>
      <c r="E151" s="23" t="s">
        <v>433</v>
      </c>
      <c r="F151" s="26" t="s">
        <v>406</v>
      </c>
      <c r="G151" s="27">
        <v>270090001</v>
      </c>
      <c r="H151" s="26" t="s">
        <v>57</v>
      </c>
      <c r="I151" s="28">
        <v>7000</v>
      </c>
      <c r="J151" s="28"/>
      <c r="K151" s="28">
        <v>750</v>
      </c>
      <c r="L151" s="28">
        <v>0</v>
      </c>
      <c r="M151" s="28">
        <v>0</v>
      </c>
      <c r="N151" s="28">
        <v>0</v>
      </c>
      <c r="O151" s="28">
        <v>0</v>
      </c>
      <c r="P151" s="28">
        <f t="shared" si="1"/>
        <v>750</v>
      </c>
    </row>
    <row r="152" spans="1:16" ht="33.75" hidden="1" customHeight="1" x14ac:dyDescent="0.25">
      <c r="A152" s="21" t="s">
        <v>85</v>
      </c>
      <c r="B152" s="21" t="s">
        <v>91</v>
      </c>
      <c r="C152" s="22" t="s">
        <v>92</v>
      </c>
      <c r="D152" s="22" t="s">
        <v>93</v>
      </c>
      <c r="E152" s="23" t="s">
        <v>434</v>
      </c>
      <c r="F152" s="26" t="s">
        <v>408</v>
      </c>
      <c r="G152" s="27">
        <v>270090001</v>
      </c>
      <c r="H152" s="26" t="s">
        <v>57</v>
      </c>
      <c r="I152" s="28">
        <v>1021017</v>
      </c>
      <c r="J152" s="28"/>
      <c r="K152" s="28">
        <v>1249781.04</v>
      </c>
      <c r="L152" s="28">
        <v>888795.51</v>
      </c>
      <c r="M152" s="28">
        <v>853795.51</v>
      </c>
      <c r="N152" s="28">
        <v>853795.51</v>
      </c>
      <c r="O152" s="28">
        <v>726830.04</v>
      </c>
      <c r="P152" s="28">
        <f t="shared" si="1"/>
        <v>395985.53</v>
      </c>
    </row>
    <row r="153" spans="1:16" ht="33.75" hidden="1" customHeight="1" x14ac:dyDescent="0.25">
      <c r="A153" s="21" t="s">
        <v>409</v>
      </c>
      <c r="B153" s="21" t="s">
        <v>91</v>
      </c>
      <c r="C153" s="22" t="s">
        <v>92</v>
      </c>
      <c r="D153" s="22" t="s">
        <v>93</v>
      </c>
      <c r="E153" s="23" t="s">
        <v>435</v>
      </c>
      <c r="F153" s="26" t="s">
        <v>411</v>
      </c>
      <c r="G153" s="27">
        <v>270090001</v>
      </c>
      <c r="H153" s="26" t="s">
        <v>57</v>
      </c>
      <c r="I153" s="28">
        <v>48788</v>
      </c>
      <c r="J153" s="28"/>
      <c r="K153" s="28">
        <v>97374.1</v>
      </c>
      <c r="L153" s="28">
        <v>84930.7</v>
      </c>
      <c r="M153" s="28">
        <v>84930.7</v>
      </c>
      <c r="N153" s="28">
        <v>84930.7</v>
      </c>
      <c r="O153" s="28">
        <v>60799.22</v>
      </c>
      <c r="P153" s="28">
        <f t="shared" si="1"/>
        <v>12443.400000000009</v>
      </c>
    </row>
    <row r="154" spans="1:16" ht="33.75" hidden="1" customHeight="1" x14ac:dyDescent="0.25">
      <c r="A154" s="21" t="s">
        <v>79</v>
      </c>
      <c r="B154" s="21" t="s">
        <v>91</v>
      </c>
      <c r="C154" s="22" t="s">
        <v>92</v>
      </c>
      <c r="D154" s="22" t="s">
        <v>93</v>
      </c>
      <c r="E154" s="23" t="s">
        <v>436</v>
      </c>
      <c r="F154" s="26" t="s">
        <v>415</v>
      </c>
      <c r="G154" s="27">
        <v>270090001</v>
      </c>
      <c r="H154" s="26" t="s">
        <v>57</v>
      </c>
      <c r="I154" s="28">
        <v>1220583.28</v>
      </c>
      <c r="J154" s="28"/>
      <c r="K154" s="28">
        <v>1106275.52</v>
      </c>
      <c r="L154" s="28">
        <v>566730.9</v>
      </c>
      <c r="M154" s="28">
        <v>430732.5</v>
      </c>
      <c r="N154" s="28">
        <v>430732.5</v>
      </c>
      <c r="O154" s="28">
        <v>295271.14</v>
      </c>
      <c r="P154" s="28">
        <f t="shared" si="1"/>
        <v>675543.02</v>
      </c>
    </row>
    <row r="155" spans="1:16" ht="33.75" hidden="1" customHeight="1" x14ac:dyDescent="0.25">
      <c r="A155" s="21" t="s">
        <v>254</v>
      </c>
      <c r="B155" s="21" t="s">
        <v>91</v>
      </c>
      <c r="C155" s="22" t="s">
        <v>92</v>
      </c>
      <c r="D155" s="22" t="s">
        <v>93</v>
      </c>
      <c r="E155" s="23" t="s">
        <v>437</v>
      </c>
      <c r="F155" s="26" t="s">
        <v>417</v>
      </c>
      <c r="G155" s="27">
        <v>270090001</v>
      </c>
      <c r="H155" s="26" t="s">
        <v>57</v>
      </c>
      <c r="I155" s="28">
        <v>571800</v>
      </c>
      <c r="J155" s="28"/>
      <c r="K155" s="28">
        <v>668319.96</v>
      </c>
      <c r="L155" s="28">
        <v>574769.96</v>
      </c>
      <c r="M155" s="28">
        <v>389169.96</v>
      </c>
      <c r="N155" s="28">
        <v>389169.96</v>
      </c>
      <c r="O155" s="28">
        <v>232000</v>
      </c>
      <c r="P155" s="28">
        <f t="shared" si="1"/>
        <v>279149.99999999994</v>
      </c>
    </row>
    <row r="156" spans="1:16" ht="33.75" hidden="1" customHeight="1" x14ac:dyDescent="0.25">
      <c r="A156" s="21" t="s">
        <v>418</v>
      </c>
      <c r="B156" s="21" t="s">
        <v>91</v>
      </c>
      <c r="C156" s="22" t="s">
        <v>92</v>
      </c>
      <c r="D156" s="22" t="s">
        <v>93</v>
      </c>
      <c r="E156" s="23" t="s">
        <v>438</v>
      </c>
      <c r="F156" s="26" t="s">
        <v>420</v>
      </c>
      <c r="G156" s="27">
        <v>270090001</v>
      </c>
      <c r="H156" s="26" t="s">
        <v>57</v>
      </c>
      <c r="I156" s="28">
        <v>6000</v>
      </c>
      <c r="J156" s="28"/>
      <c r="K156" s="28">
        <v>750</v>
      </c>
      <c r="L156" s="28">
        <v>0</v>
      </c>
      <c r="M156" s="28">
        <v>0</v>
      </c>
      <c r="N156" s="28">
        <v>0</v>
      </c>
      <c r="O156" s="28">
        <v>0</v>
      </c>
      <c r="P156" s="28">
        <f t="shared" si="1"/>
        <v>750</v>
      </c>
    </row>
    <row r="157" spans="1:16" ht="33.75" hidden="1" customHeight="1" x14ac:dyDescent="0.25">
      <c r="A157" s="21" t="s">
        <v>117</v>
      </c>
      <c r="B157" s="21" t="s">
        <v>91</v>
      </c>
      <c r="C157" s="22" t="s">
        <v>92</v>
      </c>
      <c r="D157" s="22" t="s">
        <v>93</v>
      </c>
      <c r="E157" s="23" t="s">
        <v>439</v>
      </c>
      <c r="F157" s="26" t="s">
        <v>422</v>
      </c>
      <c r="G157" s="27">
        <v>270090001</v>
      </c>
      <c r="H157" s="26" t="s">
        <v>57</v>
      </c>
      <c r="I157" s="28">
        <v>4000</v>
      </c>
      <c r="J157" s="28"/>
      <c r="K157" s="28">
        <v>1760</v>
      </c>
      <c r="L157" s="28">
        <v>1760</v>
      </c>
      <c r="M157" s="28">
        <v>1760</v>
      </c>
      <c r="N157" s="28">
        <v>1760</v>
      </c>
      <c r="O157" s="28">
        <v>300</v>
      </c>
      <c r="P157" s="28">
        <f t="shared" si="1"/>
        <v>0</v>
      </c>
    </row>
    <row r="158" spans="1:16" ht="33.75" hidden="1" customHeight="1" x14ac:dyDescent="0.25">
      <c r="A158" s="21" t="s">
        <v>243</v>
      </c>
      <c r="B158" s="21" t="s">
        <v>91</v>
      </c>
      <c r="C158" s="22" t="s">
        <v>92</v>
      </c>
      <c r="D158" s="22" t="s">
        <v>93</v>
      </c>
      <c r="E158" s="23" t="s">
        <v>440</v>
      </c>
      <c r="F158" s="26" t="s">
        <v>424</v>
      </c>
      <c r="G158" s="27">
        <v>270090001</v>
      </c>
      <c r="H158" s="26" t="s">
        <v>57</v>
      </c>
      <c r="I158" s="28">
        <v>120100</v>
      </c>
      <c r="J158" s="28"/>
      <c r="K158" s="28">
        <v>136742.17000000001</v>
      </c>
      <c r="L158" s="28">
        <v>78456.899999999994</v>
      </c>
      <c r="M158" s="28">
        <v>78456.899999999994</v>
      </c>
      <c r="N158" s="28">
        <v>78456.899999999994</v>
      </c>
      <c r="O158" s="28">
        <v>55489.65</v>
      </c>
      <c r="P158" s="28">
        <f t="shared" si="1"/>
        <v>58285.270000000019</v>
      </c>
    </row>
    <row r="159" spans="1:16" ht="33.75" hidden="1" customHeight="1" x14ac:dyDescent="0.25">
      <c r="A159" s="21" t="s">
        <v>243</v>
      </c>
      <c r="B159" s="21" t="s">
        <v>91</v>
      </c>
      <c r="C159" s="22" t="s">
        <v>92</v>
      </c>
      <c r="D159" s="22" t="s">
        <v>93</v>
      </c>
      <c r="E159" s="23" t="s">
        <v>441</v>
      </c>
      <c r="F159" s="26" t="s">
        <v>426</v>
      </c>
      <c r="G159" s="27">
        <v>270090001</v>
      </c>
      <c r="H159" s="26" t="s">
        <v>57</v>
      </c>
      <c r="I159" s="28">
        <v>381588</v>
      </c>
      <c r="J159" s="28"/>
      <c r="K159" s="28">
        <v>98988</v>
      </c>
      <c r="L159" s="28">
        <v>1197</v>
      </c>
      <c r="M159" s="28">
        <v>1197</v>
      </c>
      <c r="N159" s="28">
        <v>1197</v>
      </c>
      <c r="O159" s="28">
        <v>1197</v>
      </c>
      <c r="P159" s="28">
        <f t="shared" si="1"/>
        <v>97791</v>
      </c>
    </row>
    <row r="160" spans="1:16" ht="33.75" hidden="1" customHeight="1" x14ac:dyDescent="0.25">
      <c r="A160" s="21" t="s">
        <v>243</v>
      </c>
      <c r="B160" s="21" t="s">
        <v>91</v>
      </c>
      <c r="C160" s="22" t="s">
        <v>92</v>
      </c>
      <c r="D160" s="22" t="s">
        <v>93</v>
      </c>
      <c r="E160" s="23" t="s">
        <v>442</v>
      </c>
      <c r="F160" s="26" t="s">
        <v>428</v>
      </c>
      <c r="G160" s="27">
        <v>270090001</v>
      </c>
      <c r="H160" s="26" t="s">
        <v>57</v>
      </c>
      <c r="I160" s="28">
        <v>13500</v>
      </c>
      <c r="J160" s="28"/>
      <c r="K160" s="28">
        <v>2250</v>
      </c>
      <c r="L160" s="28">
        <v>0</v>
      </c>
      <c r="M160" s="28">
        <v>0</v>
      </c>
      <c r="N160" s="28">
        <v>0</v>
      </c>
      <c r="O160" s="28">
        <v>0</v>
      </c>
      <c r="P160" s="28">
        <f t="shared" si="1"/>
        <v>2250</v>
      </c>
    </row>
    <row r="161" spans="1:16" ht="33.75" hidden="1" customHeight="1" x14ac:dyDescent="0.25">
      <c r="A161" s="21" t="s">
        <v>79</v>
      </c>
      <c r="B161" s="21" t="s">
        <v>86</v>
      </c>
      <c r="C161" s="22" t="s">
        <v>121</v>
      </c>
      <c r="D161" s="22" t="s">
        <v>122</v>
      </c>
      <c r="E161" s="23" t="s">
        <v>443</v>
      </c>
      <c r="F161" s="26" t="s">
        <v>415</v>
      </c>
      <c r="G161" s="27">
        <v>270090001</v>
      </c>
      <c r="H161" s="26" t="s">
        <v>57</v>
      </c>
      <c r="I161" s="28">
        <v>328850</v>
      </c>
      <c r="J161" s="28"/>
      <c r="K161" s="28">
        <v>328850</v>
      </c>
      <c r="L161" s="28">
        <v>21773.200000000001</v>
      </c>
      <c r="M161" s="28">
        <v>21773.200000000001</v>
      </c>
      <c r="N161" s="28">
        <v>21773.200000000001</v>
      </c>
      <c r="O161" s="28">
        <v>21773.200000000001</v>
      </c>
      <c r="P161" s="28">
        <f t="shared" si="1"/>
        <v>307076.8</v>
      </c>
    </row>
    <row r="162" spans="1:16" ht="33.75" hidden="1" customHeight="1" x14ac:dyDescent="0.25">
      <c r="A162" s="21" t="s">
        <v>79</v>
      </c>
      <c r="B162" s="21" t="s">
        <v>86</v>
      </c>
      <c r="C162" s="22" t="s">
        <v>444</v>
      </c>
      <c r="D162" s="22" t="s">
        <v>445</v>
      </c>
      <c r="E162" s="23" t="s">
        <v>446</v>
      </c>
      <c r="F162" s="26" t="s">
        <v>415</v>
      </c>
      <c r="G162" s="27">
        <v>270090001</v>
      </c>
      <c r="H162" s="26" t="s">
        <v>57</v>
      </c>
      <c r="I162" s="28">
        <v>4151350</v>
      </c>
      <c r="J162" s="28"/>
      <c r="K162" s="28">
        <v>4151350</v>
      </c>
      <c r="L162" s="28">
        <v>1328309.33</v>
      </c>
      <c r="M162" s="28">
        <v>1328309.33</v>
      </c>
      <c r="N162" s="28">
        <v>1328309.33</v>
      </c>
      <c r="O162" s="28">
        <v>744859.04</v>
      </c>
      <c r="P162" s="28">
        <f t="shared" si="1"/>
        <v>2823040.67</v>
      </c>
    </row>
    <row r="163" spans="1:16" ht="45" hidden="1" customHeight="1" x14ac:dyDescent="0.25">
      <c r="A163" s="21" t="s">
        <v>79</v>
      </c>
      <c r="B163" s="21" t="s">
        <v>86</v>
      </c>
      <c r="C163" s="22" t="s">
        <v>349</v>
      </c>
      <c r="D163" s="22" t="s">
        <v>350</v>
      </c>
      <c r="E163" s="30" t="s">
        <v>447</v>
      </c>
      <c r="F163" s="26" t="s">
        <v>415</v>
      </c>
      <c r="G163" s="27">
        <v>270090001</v>
      </c>
      <c r="H163" s="26" t="s">
        <v>57</v>
      </c>
      <c r="I163" s="28">
        <v>0</v>
      </c>
      <c r="J163" s="28">
        <v>406900</v>
      </c>
      <c r="K163" s="31">
        <v>406900</v>
      </c>
      <c r="L163" s="31">
        <v>406900</v>
      </c>
      <c r="M163" s="31">
        <v>406900</v>
      </c>
      <c r="N163" s="31">
        <v>406900</v>
      </c>
      <c r="O163" s="31">
        <v>406900</v>
      </c>
      <c r="P163" s="28">
        <f t="shared" si="1"/>
        <v>0</v>
      </c>
    </row>
    <row r="164" spans="1:16" ht="45" hidden="1" customHeight="1" x14ac:dyDescent="0.25">
      <c r="A164" s="21" t="s">
        <v>348</v>
      </c>
      <c r="B164" s="21" t="s">
        <v>91</v>
      </c>
      <c r="C164" s="22" t="s">
        <v>249</v>
      </c>
      <c r="D164" s="22" t="s">
        <v>250</v>
      </c>
      <c r="E164" s="30" t="s">
        <v>448</v>
      </c>
      <c r="F164" s="26" t="s">
        <v>449</v>
      </c>
      <c r="G164" s="27">
        <v>270090001</v>
      </c>
      <c r="H164" s="26" t="s">
        <v>57</v>
      </c>
      <c r="I164" s="28">
        <v>0</v>
      </c>
      <c r="J164" s="28">
        <v>108938.62000000011</v>
      </c>
      <c r="K164" s="31">
        <v>168153.26</v>
      </c>
      <c r="L164" s="31">
        <v>168153.26</v>
      </c>
      <c r="M164" s="31">
        <v>168153.26</v>
      </c>
      <c r="N164" s="31">
        <v>168153.26</v>
      </c>
      <c r="O164" s="31">
        <v>168153.26</v>
      </c>
      <c r="P164" s="28">
        <f t="shared" si="1"/>
        <v>0</v>
      </c>
    </row>
    <row r="165" spans="1:16" ht="33.75" hidden="1" customHeight="1" x14ac:dyDescent="0.25">
      <c r="A165" s="21" t="s">
        <v>450</v>
      </c>
      <c r="B165" s="21" t="s">
        <v>86</v>
      </c>
      <c r="C165" s="22" t="s">
        <v>87</v>
      </c>
      <c r="D165" s="22" t="s">
        <v>88</v>
      </c>
      <c r="E165" s="23" t="s">
        <v>451</v>
      </c>
      <c r="F165" s="26" t="s">
        <v>452</v>
      </c>
      <c r="G165" s="27">
        <v>270090001</v>
      </c>
      <c r="H165" s="26" t="s">
        <v>57</v>
      </c>
      <c r="I165" s="28">
        <v>2892168.3500000006</v>
      </c>
      <c r="J165" s="28"/>
      <c r="K165" s="28">
        <v>3731199.58</v>
      </c>
      <c r="L165" s="28">
        <v>6193683.8700000001</v>
      </c>
      <c r="M165" s="28">
        <v>1906014.37</v>
      </c>
      <c r="N165" s="28">
        <v>1906014.37</v>
      </c>
      <c r="O165" s="28">
        <v>1647141.33</v>
      </c>
      <c r="P165" s="28">
        <f t="shared" si="1"/>
        <v>1825185.21</v>
      </c>
    </row>
    <row r="166" spans="1:16" ht="33.75" hidden="1" customHeight="1" x14ac:dyDescent="0.25">
      <c r="A166" s="21" t="s">
        <v>450</v>
      </c>
      <c r="B166" s="21" t="s">
        <v>91</v>
      </c>
      <c r="C166" s="22" t="s">
        <v>92</v>
      </c>
      <c r="D166" s="22" t="s">
        <v>93</v>
      </c>
      <c r="E166" s="23" t="s">
        <v>453</v>
      </c>
      <c r="F166" s="26" t="s">
        <v>452</v>
      </c>
      <c r="G166" s="27">
        <v>270090001</v>
      </c>
      <c r="H166" s="26" t="s">
        <v>57</v>
      </c>
      <c r="I166" s="28">
        <v>125352</v>
      </c>
      <c r="J166" s="28"/>
      <c r="K166" s="28">
        <v>89300.42</v>
      </c>
      <c r="L166" s="28">
        <v>26041.22</v>
      </c>
      <c r="M166" s="28">
        <v>26041.22</v>
      </c>
      <c r="N166" s="28">
        <v>26041.22</v>
      </c>
      <c r="O166" s="28">
        <v>24362.02</v>
      </c>
      <c r="P166" s="28">
        <f t="shared" si="1"/>
        <v>63259.199999999997</v>
      </c>
    </row>
    <row r="167" spans="1:16" ht="33.75" hidden="1" customHeight="1" x14ac:dyDescent="0.25">
      <c r="A167" s="21" t="s">
        <v>454</v>
      </c>
      <c r="B167" s="21" t="s">
        <v>86</v>
      </c>
      <c r="C167" s="22" t="s">
        <v>87</v>
      </c>
      <c r="D167" s="23" t="s">
        <v>88</v>
      </c>
      <c r="E167" s="23" t="s">
        <v>455</v>
      </c>
      <c r="F167" s="26" t="s">
        <v>456</v>
      </c>
      <c r="G167" s="27">
        <v>270090001</v>
      </c>
      <c r="H167" s="26" t="s">
        <v>57</v>
      </c>
      <c r="I167" s="28">
        <v>993582.75</v>
      </c>
      <c r="J167" s="28"/>
      <c r="K167" s="28">
        <v>725653.11</v>
      </c>
      <c r="L167" s="28">
        <v>1796494.98</v>
      </c>
      <c r="M167" s="28">
        <v>271892.38</v>
      </c>
      <c r="N167" s="28">
        <v>271892.38</v>
      </c>
      <c r="O167" s="28">
        <v>244542.27</v>
      </c>
      <c r="P167" s="28">
        <f t="shared" si="1"/>
        <v>453760.73</v>
      </c>
    </row>
    <row r="168" spans="1:16" ht="33.75" hidden="1" customHeight="1" x14ac:dyDescent="0.25">
      <c r="A168" s="21" t="s">
        <v>454</v>
      </c>
      <c r="B168" s="21" t="s">
        <v>91</v>
      </c>
      <c r="C168" s="22" t="s">
        <v>92</v>
      </c>
      <c r="D168" s="22" t="s">
        <v>93</v>
      </c>
      <c r="E168" s="23" t="s">
        <v>457</v>
      </c>
      <c r="F168" s="26" t="s">
        <v>456</v>
      </c>
      <c r="G168" s="27">
        <v>270090001</v>
      </c>
      <c r="H168" s="26" t="s">
        <v>57</v>
      </c>
      <c r="I168" s="28">
        <v>231800</v>
      </c>
      <c r="J168" s="28"/>
      <c r="K168" s="28">
        <v>214550</v>
      </c>
      <c r="L168" s="28">
        <v>156600</v>
      </c>
      <c r="M168" s="28">
        <v>87000</v>
      </c>
      <c r="N168" s="28">
        <v>87000</v>
      </c>
      <c r="O168" s="28">
        <v>69600</v>
      </c>
      <c r="P168" s="28">
        <f t="shared" si="1"/>
        <v>127550</v>
      </c>
    </row>
    <row r="169" spans="1:16" ht="45" hidden="1" customHeight="1" x14ac:dyDescent="0.25">
      <c r="A169" s="21" t="s">
        <v>458</v>
      </c>
      <c r="B169" s="21" t="s">
        <v>86</v>
      </c>
      <c r="C169" s="22" t="s">
        <v>87</v>
      </c>
      <c r="D169" s="22" t="s">
        <v>88</v>
      </c>
      <c r="E169" s="23" t="s">
        <v>459</v>
      </c>
      <c r="F169" s="26" t="s">
        <v>460</v>
      </c>
      <c r="G169" s="27">
        <v>270090001</v>
      </c>
      <c r="H169" s="26" t="s">
        <v>57</v>
      </c>
      <c r="I169" s="28">
        <v>600000</v>
      </c>
      <c r="J169" s="28"/>
      <c r="K169" s="28">
        <v>535094.56999999995</v>
      </c>
      <c r="L169" s="28">
        <v>0</v>
      </c>
      <c r="M169" s="28">
        <v>0</v>
      </c>
      <c r="N169" s="28">
        <v>0</v>
      </c>
      <c r="O169" s="28">
        <v>0</v>
      </c>
      <c r="P169" s="28">
        <f t="shared" si="1"/>
        <v>535094.56999999995</v>
      </c>
    </row>
    <row r="170" spans="1:16" ht="33.75" hidden="1" customHeight="1" x14ac:dyDescent="0.25">
      <c r="A170" s="21" t="s">
        <v>246</v>
      </c>
      <c r="B170" s="21" t="s">
        <v>86</v>
      </c>
      <c r="C170" s="22" t="s">
        <v>87</v>
      </c>
      <c r="D170" s="22" t="s">
        <v>88</v>
      </c>
      <c r="E170" s="23" t="s">
        <v>461</v>
      </c>
      <c r="F170" s="26" t="s">
        <v>462</v>
      </c>
      <c r="G170" s="27">
        <v>270090001</v>
      </c>
      <c r="H170" s="26" t="s">
        <v>57</v>
      </c>
      <c r="I170" s="28">
        <v>6972242.410000002</v>
      </c>
      <c r="J170" s="28"/>
      <c r="K170" s="28">
        <v>6712146.3799999999</v>
      </c>
      <c r="L170" s="28">
        <v>10879814.970000001</v>
      </c>
      <c r="M170" s="28">
        <v>2216360.2599999998</v>
      </c>
      <c r="N170" s="28">
        <v>2216360.2599999998</v>
      </c>
      <c r="O170" s="28">
        <v>1964881.41</v>
      </c>
      <c r="P170" s="28">
        <f t="shared" si="1"/>
        <v>4495786.12</v>
      </c>
    </row>
    <row r="171" spans="1:16" ht="33.75" hidden="1" customHeight="1" x14ac:dyDescent="0.25">
      <c r="A171" s="21" t="s">
        <v>246</v>
      </c>
      <c r="B171" s="21" t="s">
        <v>86</v>
      </c>
      <c r="C171" s="22" t="s">
        <v>87</v>
      </c>
      <c r="D171" s="22" t="s">
        <v>88</v>
      </c>
      <c r="E171" s="23" t="s">
        <v>463</v>
      </c>
      <c r="F171" s="26" t="s">
        <v>464</v>
      </c>
      <c r="G171" s="27">
        <v>270090001</v>
      </c>
      <c r="H171" s="26" t="s">
        <v>57</v>
      </c>
      <c r="I171" s="28">
        <v>580941.17999999993</v>
      </c>
      <c r="J171" s="28"/>
      <c r="K171" s="28">
        <v>302541.12</v>
      </c>
      <c r="L171" s="28">
        <v>598139.46</v>
      </c>
      <c r="M171" s="28">
        <v>124612.3</v>
      </c>
      <c r="N171" s="28">
        <v>124612.3</v>
      </c>
      <c r="O171" s="28">
        <v>111226.08</v>
      </c>
      <c r="P171" s="28">
        <f t="shared" si="1"/>
        <v>177928.82</v>
      </c>
    </row>
    <row r="172" spans="1:16" ht="33.75" hidden="1" customHeight="1" x14ac:dyDescent="0.25">
      <c r="A172" s="21" t="s">
        <v>113</v>
      </c>
      <c r="B172" s="21" t="s">
        <v>86</v>
      </c>
      <c r="C172" s="22" t="s">
        <v>87</v>
      </c>
      <c r="D172" s="22" t="s">
        <v>88</v>
      </c>
      <c r="E172" s="23" t="s">
        <v>465</v>
      </c>
      <c r="F172" s="26" t="s">
        <v>466</v>
      </c>
      <c r="G172" s="27">
        <v>270090001</v>
      </c>
      <c r="H172" s="26" t="s">
        <v>57</v>
      </c>
      <c r="I172" s="28">
        <v>10030020.02</v>
      </c>
      <c r="J172" s="28"/>
      <c r="K172" s="28">
        <v>9723586.3399999999</v>
      </c>
      <c r="L172" s="28">
        <v>15728102.720000001</v>
      </c>
      <c r="M172" s="28">
        <v>3218607.84</v>
      </c>
      <c r="N172" s="28">
        <v>3218607.84</v>
      </c>
      <c r="O172" s="28">
        <v>2786845.6</v>
      </c>
      <c r="P172" s="28">
        <f t="shared" si="1"/>
        <v>6504978.5</v>
      </c>
    </row>
    <row r="173" spans="1:16" ht="33.75" hidden="1" customHeight="1" x14ac:dyDescent="0.25">
      <c r="A173" s="21" t="s">
        <v>113</v>
      </c>
      <c r="B173" s="21" t="s">
        <v>86</v>
      </c>
      <c r="C173" s="22" t="s">
        <v>87</v>
      </c>
      <c r="D173" s="22" t="s">
        <v>88</v>
      </c>
      <c r="E173" s="23" t="s">
        <v>467</v>
      </c>
      <c r="F173" s="26" t="s">
        <v>468</v>
      </c>
      <c r="G173" s="27">
        <v>270090001</v>
      </c>
      <c r="H173" s="26" t="s">
        <v>57</v>
      </c>
      <c r="I173" s="28">
        <v>785469.68</v>
      </c>
      <c r="J173" s="28"/>
      <c r="K173" s="28">
        <v>784169.56</v>
      </c>
      <c r="L173" s="28">
        <v>1376871.72</v>
      </c>
      <c r="M173" s="28">
        <v>317055.63</v>
      </c>
      <c r="N173" s="28">
        <v>317055.63</v>
      </c>
      <c r="O173" s="28">
        <v>267266.40999999997</v>
      </c>
      <c r="P173" s="28">
        <f t="shared" si="1"/>
        <v>467113.93000000005</v>
      </c>
    </row>
    <row r="174" spans="1:16" ht="33.75" hidden="1" customHeight="1" x14ac:dyDescent="0.25">
      <c r="A174" s="21" t="s">
        <v>246</v>
      </c>
      <c r="B174" s="21" t="s">
        <v>91</v>
      </c>
      <c r="C174" s="22" t="s">
        <v>92</v>
      </c>
      <c r="D174" s="22" t="s">
        <v>93</v>
      </c>
      <c r="E174" s="23" t="s">
        <v>469</v>
      </c>
      <c r="F174" s="26" t="s">
        <v>462</v>
      </c>
      <c r="G174" s="27">
        <v>270090001</v>
      </c>
      <c r="H174" s="26" t="s">
        <v>57</v>
      </c>
      <c r="I174" s="28">
        <v>234468</v>
      </c>
      <c r="J174" s="28"/>
      <c r="K174" s="28">
        <v>504586.6</v>
      </c>
      <c r="L174" s="28">
        <v>368825.38</v>
      </c>
      <c r="M174" s="28">
        <v>368825.38</v>
      </c>
      <c r="N174" s="28">
        <v>368825.38</v>
      </c>
      <c r="O174" s="28">
        <v>161910.79999999999</v>
      </c>
      <c r="P174" s="28">
        <f t="shared" si="1"/>
        <v>135761.21999999997</v>
      </c>
    </row>
    <row r="175" spans="1:16" ht="33.75" hidden="1" customHeight="1" x14ac:dyDescent="0.25">
      <c r="A175" s="21" t="s">
        <v>113</v>
      </c>
      <c r="B175" s="21" t="s">
        <v>91</v>
      </c>
      <c r="C175" s="22" t="s">
        <v>92</v>
      </c>
      <c r="D175" s="22" t="s">
        <v>93</v>
      </c>
      <c r="E175" s="23" t="s">
        <v>470</v>
      </c>
      <c r="F175" s="26" t="s">
        <v>466</v>
      </c>
      <c r="G175" s="27">
        <v>270090001</v>
      </c>
      <c r="H175" s="26" t="s">
        <v>57</v>
      </c>
      <c r="I175" s="28">
        <v>76764</v>
      </c>
      <c r="J175" s="28"/>
      <c r="K175" s="28">
        <v>90027.28</v>
      </c>
      <c r="L175" s="28">
        <v>45922.68</v>
      </c>
      <c r="M175" s="28">
        <v>45922.68</v>
      </c>
      <c r="N175" s="28">
        <v>45922.68</v>
      </c>
      <c r="O175" s="28">
        <v>37460.629999999997</v>
      </c>
      <c r="P175" s="28">
        <f t="shared" si="1"/>
        <v>44104.6</v>
      </c>
    </row>
    <row r="176" spans="1:16" ht="33.75" hidden="1" customHeight="1" x14ac:dyDescent="0.25">
      <c r="A176" s="21" t="s">
        <v>113</v>
      </c>
      <c r="B176" s="21" t="s">
        <v>91</v>
      </c>
      <c r="C176" s="22" t="s">
        <v>92</v>
      </c>
      <c r="D176" s="22" t="s">
        <v>93</v>
      </c>
      <c r="E176" s="23" t="s">
        <v>471</v>
      </c>
      <c r="F176" s="26" t="s">
        <v>468</v>
      </c>
      <c r="G176" s="27">
        <v>270090001</v>
      </c>
      <c r="H176" s="26" t="s">
        <v>57</v>
      </c>
      <c r="I176" s="28">
        <v>86352</v>
      </c>
      <c r="J176" s="28"/>
      <c r="K176" s="28">
        <v>79716.05</v>
      </c>
      <c r="L176" s="28">
        <v>24270.22</v>
      </c>
      <c r="M176" s="28">
        <v>24270.22</v>
      </c>
      <c r="N176" s="28">
        <v>24270.22</v>
      </c>
      <c r="O176" s="28">
        <v>17576.650000000001</v>
      </c>
      <c r="P176" s="28">
        <f t="shared" si="1"/>
        <v>55445.83</v>
      </c>
    </row>
    <row r="177" spans="1:16" ht="33.75" hidden="1" customHeight="1" x14ac:dyDescent="0.25">
      <c r="A177" s="21" t="s">
        <v>246</v>
      </c>
      <c r="B177" s="21" t="s">
        <v>86</v>
      </c>
      <c r="C177" s="22" t="s">
        <v>121</v>
      </c>
      <c r="D177" s="22" t="s">
        <v>122</v>
      </c>
      <c r="E177" s="23" t="s">
        <v>472</v>
      </c>
      <c r="F177" s="26" t="s">
        <v>462</v>
      </c>
      <c r="G177" s="27">
        <v>270090001</v>
      </c>
      <c r="H177" s="26" t="s">
        <v>57</v>
      </c>
      <c r="I177" s="28">
        <v>34800</v>
      </c>
      <c r="J177" s="28"/>
      <c r="K177" s="28">
        <v>34800</v>
      </c>
      <c r="L177" s="28">
        <v>0</v>
      </c>
      <c r="M177" s="28">
        <v>0</v>
      </c>
      <c r="N177" s="28">
        <v>0</v>
      </c>
      <c r="O177" s="28">
        <v>0</v>
      </c>
      <c r="P177" s="28">
        <f t="shared" si="1"/>
        <v>34800</v>
      </c>
    </row>
    <row r="178" spans="1:16" ht="33.75" hidden="1" customHeight="1" x14ac:dyDescent="0.25">
      <c r="A178" s="21" t="s">
        <v>348</v>
      </c>
      <c r="B178" s="21" t="s">
        <v>86</v>
      </c>
      <c r="C178" s="22" t="s">
        <v>87</v>
      </c>
      <c r="D178" s="22" t="s">
        <v>88</v>
      </c>
      <c r="E178" s="23" t="s">
        <v>473</v>
      </c>
      <c r="F178" s="26" t="s">
        <v>474</v>
      </c>
      <c r="G178" s="27">
        <v>270090001</v>
      </c>
      <c r="H178" s="26" t="s">
        <v>57</v>
      </c>
      <c r="I178" s="28">
        <v>38270608.539999999</v>
      </c>
      <c r="J178" s="28"/>
      <c r="K178" s="28">
        <v>37986076.920000002</v>
      </c>
      <c r="L178" s="28">
        <v>62722030.719999999</v>
      </c>
      <c r="M178" s="28">
        <v>12890023</v>
      </c>
      <c r="N178" s="28">
        <v>12890023</v>
      </c>
      <c r="O178" s="28">
        <v>10697515.57</v>
      </c>
      <c r="P178" s="28">
        <f t="shared" si="1"/>
        <v>25096053.920000002</v>
      </c>
    </row>
    <row r="179" spans="1:16" ht="33.75" hidden="1" customHeight="1" x14ac:dyDescent="0.25">
      <c r="A179" s="21" t="s">
        <v>348</v>
      </c>
      <c r="B179" s="21" t="s">
        <v>80</v>
      </c>
      <c r="C179" s="22" t="s">
        <v>81</v>
      </c>
      <c r="D179" s="23" t="s">
        <v>82</v>
      </c>
      <c r="E179" s="25" t="s">
        <v>475</v>
      </c>
      <c r="F179" s="26" t="s">
        <v>476</v>
      </c>
      <c r="G179" s="27">
        <v>270090001</v>
      </c>
      <c r="H179" s="26" t="s">
        <v>57</v>
      </c>
      <c r="I179" s="28">
        <v>5152888</v>
      </c>
      <c r="J179" s="28"/>
      <c r="K179" s="28">
        <v>3545663</v>
      </c>
      <c r="L179" s="28">
        <v>1913958.62</v>
      </c>
      <c r="M179" s="28">
        <v>881558.62</v>
      </c>
      <c r="N179" s="28">
        <v>881558.62</v>
      </c>
      <c r="O179" s="28">
        <v>745611.74</v>
      </c>
      <c r="P179" s="28">
        <f t="shared" si="1"/>
        <v>2664104.38</v>
      </c>
    </row>
    <row r="180" spans="1:16" ht="33.75" hidden="1" customHeight="1" x14ac:dyDescent="0.25">
      <c r="A180" s="21" t="s">
        <v>348</v>
      </c>
      <c r="B180" s="21" t="s">
        <v>91</v>
      </c>
      <c r="C180" s="22" t="s">
        <v>92</v>
      </c>
      <c r="D180" s="22" t="s">
        <v>93</v>
      </c>
      <c r="E180" s="23" t="s">
        <v>477</v>
      </c>
      <c r="F180" s="26" t="s">
        <v>474</v>
      </c>
      <c r="G180" s="27">
        <v>270090001</v>
      </c>
      <c r="H180" s="26" t="s">
        <v>57</v>
      </c>
      <c r="I180" s="28">
        <v>16000</v>
      </c>
      <c r="J180" s="28"/>
      <c r="K180" s="28">
        <v>3000</v>
      </c>
      <c r="L180" s="28">
        <v>0</v>
      </c>
      <c r="M180" s="28">
        <v>0</v>
      </c>
      <c r="N180" s="28">
        <v>0</v>
      </c>
      <c r="O180" s="28">
        <v>0</v>
      </c>
      <c r="P180" s="28">
        <f t="shared" si="1"/>
        <v>3000</v>
      </c>
    </row>
    <row r="181" spans="1:16" ht="33.75" hidden="1" customHeight="1" x14ac:dyDescent="0.25">
      <c r="A181" s="21" t="s">
        <v>398</v>
      </c>
      <c r="B181" s="21" t="s">
        <v>86</v>
      </c>
      <c r="C181" s="22" t="s">
        <v>87</v>
      </c>
      <c r="D181" s="22" t="s">
        <v>88</v>
      </c>
      <c r="E181" s="23" t="s">
        <v>478</v>
      </c>
      <c r="F181" s="26" t="s">
        <v>479</v>
      </c>
      <c r="G181" s="27">
        <v>270090001</v>
      </c>
      <c r="H181" s="26" t="s">
        <v>57</v>
      </c>
      <c r="I181" s="28">
        <v>5215576.6599999992</v>
      </c>
      <c r="J181" s="28"/>
      <c r="K181" s="28">
        <v>5200312.83</v>
      </c>
      <c r="L181" s="28">
        <v>9765418.25</v>
      </c>
      <c r="M181" s="28">
        <v>2006770.51</v>
      </c>
      <c r="N181" s="28">
        <v>2006770.51</v>
      </c>
      <c r="O181" s="28">
        <v>1729071.68</v>
      </c>
      <c r="P181" s="28">
        <f t="shared" si="1"/>
        <v>3193542.3200000003</v>
      </c>
    </row>
    <row r="182" spans="1:16" ht="33.75" hidden="1" customHeight="1" x14ac:dyDescent="0.25">
      <c r="A182" s="21" t="s">
        <v>398</v>
      </c>
      <c r="B182" s="21" t="s">
        <v>91</v>
      </c>
      <c r="C182" s="22" t="s">
        <v>92</v>
      </c>
      <c r="D182" s="22" t="s">
        <v>93</v>
      </c>
      <c r="E182" s="23" t="s">
        <v>480</v>
      </c>
      <c r="F182" s="35" t="s">
        <v>479</v>
      </c>
      <c r="G182" s="36">
        <v>270090001</v>
      </c>
      <c r="H182" s="35" t="s">
        <v>57</v>
      </c>
      <c r="I182" s="28">
        <v>1498388</v>
      </c>
      <c r="J182" s="28"/>
      <c r="K182" s="28">
        <v>1169522.44</v>
      </c>
      <c r="L182" s="28">
        <v>815466.44</v>
      </c>
      <c r="M182" s="28">
        <v>409466.44</v>
      </c>
      <c r="N182" s="28">
        <v>409466.44</v>
      </c>
      <c r="O182" s="28">
        <v>343547.44</v>
      </c>
      <c r="P182" s="28">
        <f t="shared" ref="P182:P226" si="2">K182-M182</f>
        <v>760056</v>
      </c>
    </row>
    <row r="183" spans="1:16" ht="33.75" hidden="1" customHeight="1" x14ac:dyDescent="0.25">
      <c r="A183" s="21" t="s">
        <v>458</v>
      </c>
      <c r="B183" s="21" t="s">
        <v>86</v>
      </c>
      <c r="C183" s="22" t="s">
        <v>87</v>
      </c>
      <c r="D183" s="22" t="s">
        <v>88</v>
      </c>
      <c r="E183" s="23" t="s">
        <v>481</v>
      </c>
      <c r="F183" s="26" t="s">
        <v>482</v>
      </c>
      <c r="G183" s="27">
        <v>270090001</v>
      </c>
      <c r="H183" s="26" t="s">
        <v>57</v>
      </c>
      <c r="I183" s="28">
        <v>5776457.3500000006</v>
      </c>
      <c r="J183" s="28"/>
      <c r="K183" s="28">
        <v>3184289.24</v>
      </c>
      <c r="L183" s="28">
        <v>9651466.7100000009</v>
      </c>
      <c r="M183" s="28">
        <v>953386.52</v>
      </c>
      <c r="N183" s="28">
        <v>953386.52</v>
      </c>
      <c r="O183" s="28">
        <v>828566.66</v>
      </c>
      <c r="P183" s="28">
        <f t="shared" si="2"/>
        <v>2230902.7200000002</v>
      </c>
    </row>
    <row r="184" spans="1:16" ht="33.75" hidden="1" customHeight="1" x14ac:dyDescent="0.25">
      <c r="A184" s="21" t="s">
        <v>458</v>
      </c>
      <c r="B184" s="21" t="s">
        <v>91</v>
      </c>
      <c r="C184" s="22" t="s">
        <v>92</v>
      </c>
      <c r="D184" s="22" t="s">
        <v>93</v>
      </c>
      <c r="E184" s="23" t="s">
        <v>483</v>
      </c>
      <c r="F184" s="26" t="s">
        <v>482</v>
      </c>
      <c r="G184" s="27">
        <v>270090001</v>
      </c>
      <c r="H184" s="26" t="s">
        <v>57</v>
      </c>
      <c r="I184" s="28">
        <v>48600</v>
      </c>
      <c r="J184" s="28"/>
      <c r="K184" s="28">
        <v>13766.08</v>
      </c>
      <c r="L184" s="28">
        <v>1616.08</v>
      </c>
      <c r="M184" s="28">
        <v>1616.08</v>
      </c>
      <c r="N184" s="28">
        <v>1616.08</v>
      </c>
      <c r="O184" s="28">
        <v>430.08</v>
      </c>
      <c r="P184" s="28">
        <f t="shared" si="2"/>
        <v>12150</v>
      </c>
    </row>
    <row r="185" spans="1:16" ht="33.75" hidden="1" customHeight="1" x14ac:dyDescent="0.25">
      <c r="A185" s="21" t="s">
        <v>458</v>
      </c>
      <c r="B185" s="21" t="s">
        <v>86</v>
      </c>
      <c r="C185" s="22" t="s">
        <v>87</v>
      </c>
      <c r="D185" s="22" t="s">
        <v>88</v>
      </c>
      <c r="E185" s="23" t="s">
        <v>484</v>
      </c>
      <c r="F185" s="26" t="s">
        <v>485</v>
      </c>
      <c r="G185" s="27">
        <v>270090001</v>
      </c>
      <c r="H185" s="26" t="s">
        <v>57</v>
      </c>
      <c r="I185" s="28">
        <v>7684287.1200000001</v>
      </c>
      <c r="J185" s="28"/>
      <c r="K185" s="28">
        <v>180372.76</v>
      </c>
      <c r="L185" s="28">
        <v>0</v>
      </c>
      <c r="M185" s="28">
        <v>0</v>
      </c>
      <c r="N185" s="28">
        <v>0</v>
      </c>
      <c r="O185" s="28">
        <v>0</v>
      </c>
      <c r="P185" s="28">
        <f t="shared" si="2"/>
        <v>180372.76</v>
      </c>
    </row>
    <row r="186" spans="1:16" ht="33.75" hidden="1" customHeight="1" x14ac:dyDescent="0.25">
      <c r="A186" s="21" t="s">
        <v>458</v>
      </c>
      <c r="B186" s="21" t="s">
        <v>80</v>
      </c>
      <c r="C186" s="22" t="s">
        <v>145</v>
      </c>
      <c r="D186" s="22" t="s">
        <v>146</v>
      </c>
      <c r="E186" s="23" t="s">
        <v>486</v>
      </c>
      <c r="F186" s="26" t="s">
        <v>487</v>
      </c>
      <c r="G186" s="27">
        <v>270090001</v>
      </c>
      <c r="H186" s="26" t="s">
        <v>57</v>
      </c>
      <c r="I186" s="28">
        <v>29901710</v>
      </c>
      <c r="J186" s="28"/>
      <c r="K186" s="28">
        <v>18004788.25</v>
      </c>
      <c r="L186" s="28">
        <v>0</v>
      </c>
      <c r="M186" s="28">
        <v>0</v>
      </c>
      <c r="N186" s="28">
        <v>0</v>
      </c>
      <c r="O186" s="28">
        <v>0</v>
      </c>
      <c r="P186" s="28">
        <f t="shared" si="2"/>
        <v>18004788.25</v>
      </c>
    </row>
    <row r="187" spans="1:16" ht="33.75" hidden="1" customHeight="1" x14ac:dyDescent="0.25">
      <c r="A187" s="21" t="s">
        <v>458</v>
      </c>
      <c r="B187" s="21" t="s">
        <v>91</v>
      </c>
      <c r="C187" s="22" t="s">
        <v>92</v>
      </c>
      <c r="D187" s="22" t="s">
        <v>93</v>
      </c>
      <c r="E187" s="23" t="s">
        <v>488</v>
      </c>
      <c r="F187" s="26" t="s">
        <v>489</v>
      </c>
      <c r="G187" s="27">
        <v>270090001</v>
      </c>
      <c r="H187" s="26" t="s">
        <v>57</v>
      </c>
      <c r="I187" s="28">
        <v>248172.72</v>
      </c>
      <c r="J187" s="28"/>
      <c r="K187" s="28">
        <v>444802.9</v>
      </c>
      <c r="L187" s="28">
        <v>0</v>
      </c>
      <c r="M187" s="28">
        <v>0</v>
      </c>
      <c r="N187" s="28">
        <v>0</v>
      </c>
      <c r="O187" s="28">
        <v>0</v>
      </c>
      <c r="P187" s="28">
        <f t="shared" si="2"/>
        <v>444802.9</v>
      </c>
    </row>
    <row r="188" spans="1:16" ht="33.75" hidden="1" customHeight="1" x14ac:dyDescent="0.25">
      <c r="A188" s="21" t="s">
        <v>458</v>
      </c>
      <c r="B188" s="21" t="s">
        <v>80</v>
      </c>
      <c r="C188" s="22" t="s">
        <v>124</v>
      </c>
      <c r="D188" s="22" t="s">
        <v>125</v>
      </c>
      <c r="E188" s="23" t="s">
        <v>490</v>
      </c>
      <c r="F188" s="26" t="s">
        <v>491</v>
      </c>
      <c r="G188" s="27">
        <v>270090001</v>
      </c>
      <c r="H188" s="26" t="s">
        <v>57</v>
      </c>
      <c r="I188" s="28">
        <v>4824587.6799999988</v>
      </c>
      <c r="J188" s="28"/>
      <c r="K188" s="28">
        <v>1164169.68</v>
      </c>
      <c r="L188" s="28">
        <v>0</v>
      </c>
      <c r="M188" s="28">
        <v>0</v>
      </c>
      <c r="N188" s="28">
        <v>0</v>
      </c>
      <c r="O188" s="28">
        <v>0</v>
      </c>
      <c r="P188" s="28">
        <f t="shared" si="2"/>
        <v>1164169.68</v>
      </c>
    </row>
    <row r="189" spans="1:16" ht="15.75" hidden="1" customHeight="1" x14ac:dyDescent="0.25">
      <c r="A189" s="21" t="s">
        <v>458</v>
      </c>
      <c r="B189" s="21" t="s">
        <v>86</v>
      </c>
      <c r="C189" s="22" t="s">
        <v>128</v>
      </c>
      <c r="D189" s="23" t="s">
        <v>129</v>
      </c>
      <c r="E189" s="23" t="s">
        <v>492</v>
      </c>
      <c r="F189" s="26" t="s">
        <v>493</v>
      </c>
      <c r="G189" s="27">
        <v>270090001</v>
      </c>
      <c r="H189" s="26" t="s">
        <v>57</v>
      </c>
      <c r="I189" s="28">
        <v>0</v>
      </c>
      <c r="J189" s="28">
        <v>4346855.55</v>
      </c>
      <c r="K189" s="28">
        <v>11224.13</v>
      </c>
      <c r="L189" s="28">
        <v>0</v>
      </c>
      <c r="M189" s="28">
        <v>0</v>
      </c>
      <c r="N189" s="28">
        <v>0</v>
      </c>
      <c r="O189" s="28">
        <v>0</v>
      </c>
      <c r="P189" s="28">
        <f t="shared" si="2"/>
        <v>11224.13</v>
      </c>
    </row>
    <row r="190" spans="1:16" ht="15.75" hidden="1" customHeight="1" x14ac:dyDescent="0.25">
      <c r="A190" s="21" t="s">
        <v>458</v>
      </c>
      <c r="B190" s="21" t="s">
        <v>86</v>
      </c>
      <c r="C190" s="22" t="s">
        <v>349</v>
      </c>
      <c r="D190" s="22" t="s">
        <v>350</v>
      </c>
      <c r="E190" s="23" t="s">
        <v>494</v>
      </c>
      <c r="F190" s="26" t="s">
        <v>495</v>
      </c>
      <c r="G190" s="27">
        <v>270090001</v>
      </c>
      <c r="H190" s="26" t="s">
        <v>57</v>
      </c>
      <c r="I190" s="37">
        <f>J190-J163</f>
        <v>73519.12</v>
      </c>
      <c r="J190" s="28">
        <v>480419.12</v>
      </c>
      <c r="K190" s="28">
        <v>16586.32</v>
      </c>
      <c r="L190" s="28">
        <v>0</v>
      </c>
      <c r="M190" s="28">
        <v>0</v>
      </c>
      <c r="N190" s="28">
        <v>0</v>
      </c>
      <c r="O190" s="28">
        <v>0</v>
      </c>
      <c r="P190" s="28">
        <f t="shared" si="2"/>
        <v>16586.32</v>
      </c>
    </row>
    <row r="191" spans="1:16" ht="30" hidden="1" customHeight="1" x14ac:dyDescent="0.25">
      <c r="A191" s="21" t="s">
        <v>458</v>
      </c>
      <c r="B191" s="21" t="s">
        <v>86</v>
      </c>
      <c r="C191" s="22" t="s">
        <v>344</v>
      </c>
      <c r="D191" s="22" t="s">
        <v>345</v>
      </c>
      <c r="E191" s="23" t="s">
        <v>496</v>
      </c>
      <c r="F191" s="26" t="s">
        <v>497</v>
      </c>
      <c r="G191" s="27">
        <v>270090001</v>
      </c>
      <c r="H191" s="26" t="s">
        <v>57</v>
      </c>
      <c r="I191" s="28">
        <v>0</v>
      </c>
      <c r="J191" s="28">
        <v>654117.82999999996</v>
      </c>
      <c r="K191" s="28">
        <v>83622.87</v>
      </c>
      <c r="L191" s="28">
        <v>0</v>
      </c>
      <c r="M191" s="28">
        <v>0</v>
      </c>
      <c r="N191" s="28">
        <v>0</v>
      </c>
      <c r="O191" s="28">
        <v>0</v>
      </c>
      <c r="P191" s="28">
        <f t="shared" si="2"/>
        <v>83622.87</v>
      </c>
    </row>
    <row r="192" spans="1:16" ht="30" hidden="1" customHeight="1" x14ac:dyDescent="0.25">
      <c r="A192" s="21" t="s">
        <v>458</v>
      </c>
      <c r="B192" s="21" t="s">
        <v>91</v>
      </c>
      <c r="C192" s="22" t="s">
        <v>249</v>
      </c>
      <c r="D192" s="22" t="s">
        <v>250</v>
      </c>
      <c r="E192" s="23" t="s">
        <v>498</v>
      </c>
      <c r="F192" s="26" t="s">
        <v>499</v>
      </c>
      <c r="G192" s="27">
        <v>270090001</v>
      </c>
      <c r="H192" s="26" t="s">
        <v>57</v>
      </c>
      <c r="I192" s="28">
        <v>0</v>
      </c>
      <c r="J192" s="28">
        <v>2108938.62</v>
      </c>
      <c r="K192" s="28">
        <v>1627253.56</v>
      </c>
      <c r="L192" s="28">
        <v>0</v>
      </c>
      <c r="M192" s="28">
        <v>0</v>
      </c>
      <c r="N192" s="28">
        <v>0</v>
      </c>
      <c r="O192" s="28">
        <v>0</v>
      </c>
      <c r="P192" s="28">
        <f t="shared" si="2"/>
        <v>1627253.56</v>
      </c>
    </row>
    <row r="193" spans="1:16" ht="15.75" hidden="1" customHeight="1" x14ac:dyDescent="0.25">
      <c r="A193" s="21" t="s">
        <v>458</v>
      </c>
      <c r="B193" s="21" t="s">
        <v>98</v>
      </c>
      <c r="C193" s="22" t="s">
        <v>105</v>
      </c>
      <c r="D193" s="22" t="s">
        <v>106</v>
      </c>
      <c r="E193" s="23" t="s">
        <v>500</v>
      </c>
      <c r="F193" s="26" t="s">
        <v>501</v>
      </c>
      <c r="G193" s="27">
        <v>270090001</v>
      </c>
      <c r="H193" s="26" t="s">
        <v>57</v>
      </c>
      <c r="I193" s="28">
        <v>0</v>
      </c>
      <c r="J193" s="28">
        <v>76577.460000000006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f t="shared" si="2"/>
        <v>0</v>
      </c>
    </row>
    <row r="194" spans="1:16" ht="15.75" hidden="1" customHeight="1" x14ac:dyDescent="0.25">
      <c r="A194" s="21" t="s">
        <v>458</v>
      </c>
      <c r="B194" s="21" t="s">
        <v>86</v>
      </c>
      <c r="C194" s="22" t="s">
        <v>201</v>
      </c>
      <c r="D194" s="22" t="s">
        <v>202</v>
      </c>
      <c r="E194" s="23" t="s">
        <v>502</v>
      </c>
      <c r="F194" s="26" t="s">
        <v>503</v>
      </c>
      <c r="G194" s="27">
        <v>270090001</v>
      </c>
      <c r="H194" s="26" t="s">
        <v>57</v>
      </c>
      <c r="I194" s="37" t="e">
        <f>J194-#REF!</f>
        <v>#REF!</v>
      </c>
      <c r="J194" s="28">
        <v>5236064.18</v>
      </c>
      <c r="K194" s="28">
        <v>1135097.81</v>
      </c>
      <c r="L194" s="28">
        <v>0</v>
      </c>
      <c r="M194" s="28">
        <v>0</v>
      </c>
      <c r="N194" s="28">
        <v>0</v>
      </c>
      <c r="O194" s="28">
        <v>0</v>
      </c>
      <c r="P194" s="28">
        <f t="shared" si="2"/>
        <v>1135097.81</v>
      </c>
    </row>
    <row r="195" spans="1:16" ht="30" hidden="1" customHeight="1" x14ac:dyDescent="0.25">
      <c r="A195" s="21" t="s">
        <v>458</v>
      </c>
      <c r="B195" s="21" t="s">
        <v>86</v>
      </c>
      <c r="C195" s="22" t="s">
        <v>504</v>
      </c>
      <c r="D195" s="22" t="s">
        <v>505</v>
      </c>
      <c r="E195" s="23" t="s">
        <v>506</v>
      </c>
      <c r="F195" s="26" t="s">
        <v>507</v>
      </c>
      <c r="G195" s="27">
        <v>270090001</v>
      </c>
      <c r="H195" s="26" t="s">
        <v>57</v>
      </c>
      <c r="I195" s="28">
        <v>0</v>
      </c>
      <c r="J195" s="28">
        <v>110.99</v>
      </c>
      <c r="K195" s="28">
        <v>111.02</v>
      </c>
      <c r="L195" s="28">
        <v>0</v>
      </c>
      <c r="M195" s="28">
        <v>0</v>
      </c>
      <c r="N195" s="28">
        <v>0</v>
      </c>
      <c r="O195" s="28">
        <v>0</v>
      </c>
      <c r="P195" s="28">
        <f t="shared" si="2"/>
        <v>111.02</v>
      </c>
    </row>
    <row r="196" spans="1:16" ht="30" hidden="1" customHeight="1" x14ac:dyDescent="0.25">
      <c r="A196" s="21" t="s">
        <v>458</v>
      </c>
      <c r="B196" s="21" t="s">
        <v>86</v>
      </c>
      <c r="C196" s="22" t="s">
        <v>508</v>
      </c>
      <c r="D196" s="22" t="s">
        <v>509</v>
      </c>
      <c r="E196" s="23" t="s">
        <v>510</v>
      </c>
      <c r="F196" s="26" t="s">
        <v>511</v>
      </c>
      <c r="G196" s="27">
        <v>270090001</v>
      </c>
      <c r="H196" s="26" t="s">
        <v>57</v>
      </c>
      <c r="I196" s="28">
        <v>0</v>
      </c>
      <c r="J196" s="28">
        <v>1.66</v>
      </c>
      <c r="K196" s="28">
        <v>1.74</v>
      </c>
      <c r="L196" s="28">
        <v>0</v>
      </c>
      <c r="M196" s="28">
        <v>0</v>
      </c>
      <c r="N196" s="28">
        <v>0</v>
      </c>
      <c r="O196" s="28">
        <v>0</v>
      </c>
      <c r="P196" s="28">
        <f t="shared" si="2"/>
        <v>1.74</v>
      </c>
    </row>
    <row r="197" spans="1:16" ht="30" hidden="1" customHeight="1" x14ac:dyDescent="0.25">
      <c r="A197" s="21" t="s">
        <v>458</v>
      </c>
      <c r="B197" s="21" t="s">
        <v>86</v>
      </c>
      <c r="C197" s="22" t="s">
        <v>512</v>
      </c>
      <c r="D197" s="22" t="s">
        <v>513</v>
      </c>
      <c r="E197" s="23" t="s">
        <v>514</v>
      </c>
      <c r="F197" s="26" t="s">
        <v>515</v>
      </c>
      <c r="G197" s="27">
        <v>270090001</v>
      </c>
      <c r="H197" s="26" t="s">
        <v>57</v>
      </c>
      <c r="I197" s="28">
        <v>0</v>
      </c>
      <c r="J197" s="28">
        <v>1.2</v>
      </c>
      <c r="K197" s="28">
        <v>1.59</v>
      </c>
      <c r="L197" s="28">
        <v>0</v>
      </c>
      <c r="M197" s="28">
        <v>0</v>
      </c>
      <c r="N197" s="28">
        <v>0</v>
      </c>
      <c r="O197" s="28">
        <v>0</v>
      </c>
      <c r="P197" s="28">
        <f t="shared" si="2"/>
        <v>1.59</v>
      </c>
    </row>
    <row r="198" spans="1:16" ht="15.75" hidden="1" customHeight="1" x14ac:dyDescent="0.25">
      <c r="A198" s="21" t="s">
        <v>458</v>
      </c>
      <c r="B198" s="21" t="s">
        <v>98</v>
      </c>
      <c r="C198" s="22" t="s">
        <v>516</v>
      </c>
      <c r="D198" s="22" t="s">
        <v>517</v>
      </c>
      <c r="E198" s="23" t="s">
        <v>518</v>
      </c>
      <c r="F198" s="26" t="s">
        <v>519</v>
      </c>
      <c r="G198" s="27">
        <v>270090001</v>
      </c>
      <c r="H198" s="26" t="s">
        <v>57</v>
      </c>
      <c r="I198" s="28">
        <v>0</v>
      </c>
      <c r="J198" s="28">
        <v>0.63</v>
      </c>
      <c r="K198" s="28">
        <v>0.63</v>
      </c>
      <c r="L198" s="28">
        <v>0</v>
      </c>
      <c r="M198" s="28">
        <v>0</v>
      </c>
      <c r="N198" s="28">
        <v>0</v>
      </c>
      <c r="O198" s="28">
        <v>0</v>
      </c>
      <c r="P198" s="28">
        <f t="shared" si="2"/>
        <v>0.63</v>
      </c>
    </row>
    <row r="199" spans="1:16" ht="15.75" hidden="1" customHeight="1" x14ac:dyDescent="0.25">
      <c r="A199" s="21" t="s">
        <v>458</v>
      </c>
      <c r="B199" s="21" t="s">
        <v>86</v>
      </c>
      <c r="C199" s="22" t="s">
        <v>520</v>
      </c>
      <c r="D199" s="22" t="s">
        <v>521</v>
      </c>
      <c r="E199" s="23" t="s">
        <v>522</v>
      </c>
      <c r="F199" s="26" t="s">
        <v>523</v>
      </c>
      <c r="G199" s="27">
        <v>270090001</v>
      </c>
      <c r="H199" s="26" t="s">
        <v>57</v>
      </c>
      <c r="I199" s="28">
        <v>0</v>
      </c>
      <c r="J199" s="28">
        <v>10.83</v>
      </c>
      <c r="K199" s="28">
        <v>10.83</v>
      </c>
      <c r="L199" s="28">
        <v>0</v>
      </c>
      <c r="M199" s="28">
        <v>0</v>
      </c>
      <c r="N199" s="28">
        <v>0</v>
      </c>
      <c r="O199" s="28">
        <v>0</v>
      </c>
      <c r="P199" s="28">
        <f t="shared" si="2"/>
        <v>10.83</v>
      </c>
    </row>
    <row r="200" spans="1:16" ht="60" hidden="1" customHeight="1" x14ac:dyDescent="0.25">
      <c r="A200" s="21" t="s">
        <v>458</v>
      </c>
      <c r="B200" s="21" t="s">
        <v>86</v>
      </c>
      <c r="C200" s="22" t="s">
        <v>524</v>
      </c>
      <c r="D200" s="22" t="s">
        <v>525</v>
      </c>
      <c r="E200" s="23" t="s">
        <v>526</v>
      </c>
      <c r="F200" s="26" t="s">
        <v>527</v>
      </c>
      <c r="G200" s="27">
        <v>270090001</v>
      </c>
      <c r="H200" s="26" t="s">
        <v>57</v>
      </c>
      <c r="I200" s="28">
        <v>0</v>
      </c>
      <c r="J200" s="28">
        <v>23.99</v>
      </c>
      <c r="K200" s="28">
        <v>23.99</v>
      </c>
      <c r="L200" s="28">
        <v>0</v>
      </c>
      <c r="M200" s="28">
        <v>0</v>
      </c>
      <c r="N200" s="28">
        <v>0</v>
      </c>
      <c r="O200" s="28">
        <v>0</v>
      </c>
      <c r="P200" s="28">
        <f t="shared" si="2"/>
        <v>23.99</v>
      </c>
    </row>
    <row r="201" spans="1:16" ht="30" hidden="1" customHeight="1" x14ac:dyDescent="0.25">
      <c r="A201" s="21" t="s">
        <v>458</v>
      </c>
      <c r="B201" s="21" t="s">
        <v>91</v>
      </c>
      <c r="C201" s="22" t="s">
        <v>528</v>
      </c>
      <c r="D201" s="22" t="s">
        <v>529</v>
      </c>
      <c r="E201" s="23" t="s">
        <v>530</v>
      </c>
      <c r="F201" s="26" t="s">
        <v>531</v>
      </c>
      <c r="G201" s="27">
        <v>270090001</v>
      </c>
      <c r="H201" s="26" t="s">
        <v>57</v>
      </c>
      <c r="I201" s="28">
        <v>0</v>
      </c>
      <c r="J201" s="28">
        <v>20.76</v>
      </c>
      <c r="K201" s="28">
        <v>20.76</v>
      </c>
      <c r="L201" s="28">
        <v>0</v>
      </c>
      <c r="M201" s="28">
        <v>0</v>
      </c>
      <c r="N201" s="28">
        <v>0</v>
      </c>
      <c r="O201" s="28">
        <v>0</v>
      </c>
      <c r="P201" s="28">
        <f t="shared" si="2"/>
        <v>20.76</v>
      </c>
    </row>
    <row r="202" spans="1:16" ht="15.75" hidden="1" customHeight="1" x14ac:dyDescent="0.25">
      <c r="A202" s="21" t="s">
        <v>458</v>
      </c>
      <c r="B202" s="21" t="s">
        <v>80</v>
      </c>
      <c r="C202" s="22" t="s">
        <v>283</v>
      </c>
      <c r="D202" s="22" t="s">
        <v>284</v>
      </c>
      <c r="E202" s="23" t="s">
        <v>532</v>
      </c>
      <c r="F202" s="26" t="s">
        <v>533</v>
      </c>
      <c r="G202" s="27">
        <v>270090001</v>
      </c>
      <c r="H202" s="26" t="s">
        <v>57</v>
      </c>
      <c r="I202" s="28">
        <v>0</v>
      </c>
      <c r="J202" s="28">
        <v>1436105.6300000001</v>
      </c>
      <c r="K202" s="28">
        <v>605012.81000000006</v>
      </c>
      <c r="L202" s="28">
        <v>0</v>
      </c>
      <c r="M202" s="28">
        <v>0</v>
      </c>
      <c r="N202" s="28">
        <v>0</v>
      </c>
      <c r="O202" s="28">
        <v>0</v>
      </c>
      <c r="P202" s="28">
        <f t="shared" si="2"/>
        <v>605012.81000000006</v>
      </c>
    </row>
    <row r="203" spans="1:16" ht="30" hidden="1" customHeight="1" x14ac:dyDescent="0.25">
      <c r="A203" s="21" t="s">
        <v>458</v>
      </c>
      <c r="B203" s="21" t="s">
        <v>80</v>
      </c>
      <c r="C203" s="22" t="s">
        <v>534</v>
      </c>
      <c r="D203" s="22" t="s">
        <v>535</v>
      </c>
      <c r="E203" s="23" t="s">
        <v>536</v>
      </c>
      <c r="F203" s="26" t="s">
        <v>537</v>
      </c>
      <c r="G203" s="27">
        <v>270090001</v>
      </c>
      <c r="H203" s="26" t="s">
        <v>57</v>
      </c>
      <c r="I203" s="28">
        <v>0</v>
      </c>
      <c r="J203" s="28">
        <v>22.81</v>
      </c>
      <c r="K203" s="28">
        <v>23.07</v>
      </c>
      <c r="L203" s="28">
        <v>0</v>
      </c>
      <c r="M203" s="28">
        <v>0</v>
      </c>
      <c r="N203" s="28">
        <v>0</v>
      </c>
      <c r="O203" s="28">
        <v>0</v>
      </c>
      <c r="P203" s="28">
        <f t="shared" si="2"/>
        <v>23.07</v>
      </c>
    </row>
    <row r="204" spans="1:16" ht="15.75" hidden="1" customHeight="1" x14ac:dyDescent="0.25">
      <c r="A204" s="21" t="s">
        <v>458</v>
      </c>
      <c r="B204" s="21" t="s">
        <v>80</v>
      </c>
      <c r="C204" s="22" t="s">
        <v>538</v>
      </c>
      <c r="D204" s="22" t="s">
        <v>539</v>
      </c>
      <c r="E204" s="23" t="s">
        <v>540</v>
      </c>
      <c r="F204" s="26" t="s">
        <v>541</v>
      </c>
      <c r="G204" s="27">
        <v>270090001</v>
      </c>
      <c r="H204" s="26" t="s">
        <v>57</v>
      </c>
      <c r="I204" s="28">
        <v>0</v>
      </c>
      <c r="J204" s="28">
        <v>17.260000000000002</v>
      </c>
      <c r="K204" s="28">
        <v>20.88</v>
      </c>
      <c r="L204" s="28">
        <v>0</v>
      </c>
      <c r="M204" s="28">
        <v>0</v>
      </c>
      <c r="N204" s="28">
        <v>0</v>
      </c>
      <c r="O204" s="28">
        <v>0</v>
      </c>
      <c r="P204" s="28">
        <f t="shared" si="2"/>
        <v>20.88</v>
      </c>
    </row>
    <row r="205" spans="1:16" ht="15.75" hidden="1" customHeight="1" x14ac:dyDescent="0.25">
      <c r="A205" s="21" t="s">
        <v>458</v>
      </c>
      <c r="B205" s="21" t="s">
        <v>80</v>
      </c>
      <c r="C205" s="22" t="s">
        <v>542</v>
      </c>
      <c r="D205" s="22" t="s">
        <v>543</v>
      </c>
      <c r="E205" s="23" t="s">
        <v>544</v>
      </c>
      <c r="F205" s="26" t="s">
        <v>545</v>
      </c>
      <c r="G205" s="27">
        <v>270090001</v>
      </c>
      <c r="H205" s="26" t="s">
        <v>57</v>
      </c>
      <c r="I205" s="28">
        <v>0</v>
      </c>
      <c r="J205" s="28">
        <v>35.99</v>
      </c>
      <c r="K205" s="28">
        <v>74.709999999999994</v>
      </c>
      <c r="L205" s="28">
        <v>0</v>
      </c>
      <c r="M205" s="28">
        <v>0</v>
      </c>
      <c r="N205" s="28">
        <v>0</v>
      </c>
      <c r="O205" s="28">
        <v>0</v>
      </c>
      <c r="P205" s="28">
        <f t="shared" si="2"/>
        <v>74.709999999999994</v>
      </c>
    </row>
    <row r="206" spans="1:16" ht="30" hidden="1" customHeight="1" x14ac:dyDescent="0.25">
      <c r="A206" s="21" t="s">
        <v>458</v>
      </c>
      <c r="B206" s="21" t="s">
        <v>80</v>
      </c>
      <c r="C206" s="22" t="s">
        <v>81</v>
      </c>
      <c r="D206" s="22" t="s">
        <v>82</v>
      </c>
      <c r="E206" s="23" t="s">
        <v>546</v>
      </c>
      <c r="F206" s="26" t="s">
        <v>547</v>
      </c>
      <c r="G206" s="27">
        <v>270090001</v>
      </c>
      <c r="H206" s="26" t="s">
        <v>57</v>
      </c>
      <c r="I206" s="28">
        <v>0</v>
      </c>
      <c r="J206" s="28">
        <v>0.4</v>
      </c>
      <c r="K206" s="28">
        <v>199.73</v>
      </c>
      <c r="L206" s="28">
        <v>0</v>
      </c>
      <c r="M206" s="28">
        <v>0</v>
      </c>
      <c r="N206" s="28">
        <v>0</v>
      </c>
      <c r="O206" s="28">
        <v>0</v>
      </c>
      <c r="P206" s="28">
        <f t="shared" si="2"/>
        <v>199.73</v>
      </c>
    </row>
    <row r="207" spans="1:16" ht="30" hidden="1" customHeight="1" x14ac:dyDescent="0.25">
      <c r="A207" s="21" t="s">
        <v>458</v>
      </c>
      <c r="B207" s="21" t="s">
        <v>86</v>
      </c>
      <c r="C207" s="22" t="s">
        <v>128</v>
      </c>
      <c r="D207" s="22"/>
      <c r="E207" s="23" t="s">
        <v>548</v>
      </c>
      <c r="F207" s="26" t="s">
        <v>549</v>
      </c>
      <c r="G207" s="27">
        <v>270090001</v>
      </c>
      <c r="H207" s="26" t="s">
        <v>57</v>
      </c>
      <c r="I207" s="28">
        <v>0</v>
      </c>
      <c r="J207" s="28">
        <v>376.07</v>
      </c>
      <c r="K207" s="28">
        <v>24709.62</v>
      </c>
      <c r="L207" s="28">
        <v>0</v>
      </c>
      <c r="M207" s="28">
        <v>0</v>
      </c>
      <c r="N207" s="28">
        <v>0</v>
      </c>
      <c r="O207" s="28">
        <v>0</v>
      </c>
      <c r="P207" s="28">
        <f t="shared" si="2"/>
        <v>24709.62</v>
      </c>
    </row>
    <row r="208" spans="1:16" ht="30" hidden="1" customHeight="1" x14ac:dyDescent="0.25">
      <c r="A208" s="21" t="s">
        <v>458</v>
      </c>
      <c r="B208" s="21" t="s">
        <v>86</v>
      </c>
      <c r="C208" s="22" t="s">
        <v>349</v>
      </c>
      <c r="D208" s="22"/>
      <c r="E208" s="23" t="s">
        <v>550</v>
      </c>
      <c r="F208" s="26" t="s">
        <v>551</v>
      </c>
      <c r="G208" s="27">
        <v>270090001</v>
      </c>
      <c r="H208" s="26" t="s">
        <v>57</v>
      </c>
      <c r="I208" s="28">
        <v>0</v>
      </c>
      <c r="J208" s="28">
        <v>14.18</v>
      </c>
      <c r="K208" s="28">
        <v>15.35</v>
      </c>
      <c r="L208" s="28">
        <v>0</v>
      </c>
      <c r="M208" s="28">
        <v>0</v>
      </c>
      <c r="N208" s="28">
        <v>0</v>
      </c>
      <c r="O208" s="28">
        <v>0</v>
      </c>
      <c r="P208" s="28">
        <f t="shared" si="2"/>
        <v>15.35</v>
      </c>
    </row>
    <row r="209" spans="1:16" ht="30" hidden="1" customHeight="1" x14ac:dyDescent="0.25">
      <c r="A209" s="21" t="s">
        <v>458</v>
      </c>
      <c r="B209" s="21" t="s">
        <v>86</v>
      </c>
      <c r="C209" s="22" t="s">
        <v>344</v>
      </c>
      <c r="D209" s="22"/>
      <c r="E209" s="23" t="s">
        <v>552</v>
      </c>
      <c r="F209" s="26" t="s">
        <v>553</v>
      </c>
      <c r="G209" s="27">
        <v>270090001</v>
      </c>
      <c r="H209" s="26" t="s">
        <v>57</v>
      </c>
      <c r="I209" s="28">
        <v>0</v>
      </c>
      <c r="J209" s="28">
        <v>54.28</v>
      </c>
      <c r="K209" s="28">
        <v>4635.79</v>
      </c>
      <c r="L209" s="28">
        <v>0</v>
      </c>
      <c r="M209" s="28">
        <v>0</v>
      </c>
      <c r="N209" s="28">
        <v>0</v>
      </c>
      <c r="O209" s="28">
        <v>0</v>
      </c>
      <c r="P209" s="28">
        <f t="shared" si="2"/>
        <v>4635.79</v>
      </c>
    </row>
    <row r="210" spans="1:16" ht="30" hidden="1" customHeight="1" x14ac:dyDescent="0.25">
      <c r="A210" s="21" t="s">
        <v>458</v>
      </c>
      <c r="B210" s="21" t="s">
        <v>98</v>
      </c>
      <c r="C210" s="22" t="s">
        <v>105</v>
      </c>
      <c r="D210" s="22" t="s">
        <v>106</v>
      </c>
      <c r="E210" s="23" t="s">
        <v>554</v>
      </c>
      <c r="F210" s="26" t="s">
        <v>555</v>
      </c>
      <c r="G210" s="27">
        <v>270090001</v>
      </c>
      <c r="H210" s="26" t="s">
        <v>57</v>
      </c>
      <c r="I210" s="28">
        <v>0</v>
      </c>
      <c r="J210" s="28">
        <v>5.99</v>
      </c>
      <c r="K210" s="28">
        <v>7.5</v>
      </c>
      <c r="L210" s="28">
        <v>0</v>
      </c>
      <c r="M210" s="28">
        <v>0</v>
      </c>
      <c r="N210" s="28">
        <v>0</v>
      </c>
      <c r="O210" s="28">
        <v>0</v>
      </c>
      <c r="P210" s="28">
        <f t="shared" si="2"/>
        <v>7.5</v>
      </c>
    </row>
    <row r="211" spans="1:16" ht="30" hidden="1" x14ac:dyDescent="0.25">
      <c r="A211" s="21" t="s">
        <v>458</v>
      </c>
      <c r="B211" s="21" t="s">
        <v>86</v>
      </c>
      <c r="C211" s="22" t="s">
        <v>201</v>
      </c>
      <c r="D211" s="22" t="s">
        <v>202</v>
      </c>
      <c r="E211" s="23" t="s">
        <v>556</v>
      </c>
      <c r="F211" s="26" t="s">
        <v>557</v>
      </c>
      <c r="G211" s="27">
        <v>270090001</v>
      </c>
      <c r="H211" s="26" t="s">
        <v>57</v>
      </c>
      <c r="I211" s="28">
        <v>0</v>
      </c>
      <c r="J211" s="28">
        <v>502.44</v>
      </c>
      <c r="K211" s="28">
        <v>20424.7</v>
      </c>
      <c r="L211" s="28">
        <v>0</v>
      </c>
      <c r="M211" s="28">
        <v>0</v>
      </c>
      <c r="N211" s="28">
        <v>0</v>
      </c>
      <c r="O211" s="28">
        <v>0</v>
      </c>
      <c r="P211" s="28">
        <f t="shared" si="2"/>
        <v>20424.7</v>
      </c>
    </row>
    <row r="212" spans="1:16" ht="30" hidden="1" customHeight="1" x14ac:dyDescent="0.25">
      <c r="A212" s="21" t="s">
        <v>458</v>
      </c>
      <c r="B212" s="21" t="s">
        <v>80</v>
      </c>
      <c r="C212" s="22" t="s">
        <v>283</v>
      </c>
      <c r="D212" s="22" t="s">
        <v>284</v>
      </c>
      <c r="E212" s="23" t="s">
        <v>558</v>
      </c>
      <c r="F212" s="26" t="s">
        <v>559</v>
      </c>
      <c r="G212" s="27">
        <v>270090001</v>
      </c>
      <c r="H212" s="26" t="s">
        <v>57</v>
      </c>
      <c r="I212" s="28">
        <v>0</v>
      </c>
      <c r="J212" s="28">
        <v>152.69999999999999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f t="shared" si="2"/>
        <v>0</v>
      </c>
    </row>
    <row r="213" spans="1:16" ht="30" hidden="1" customHeight="1" x14ac:dyDescent="0.25">
      <c r="A213" s="21" t="s">
        <v>458</v>
      </c>
      <c r="B213" s="21" t="s">
        <v>80</v>
      </c>
      <c r="C213" s="22" t="s">
        <v>220</v>
      </c>
      <c r="D213" s="22"/>
      <c r="E213" s="23" t="s">
        <v>560</v>
      </c>
      <c r="F213" s="26" t="s">
        <v>561</v>
      </c>
      <c r="G213" s="27">
        <v>270090001</v>
      </c>
      <c r="H213" s="26" t="s">
        <v>57</v>
      </c>
      <c r="I213" s="28">
        <v>0</v>
      </c>
      <c r="J213" s="28">
        <v>109.98</v>
      </c>
      <c r="K213" s="28">
        <v>19974.900000000001</v>
      </c>
      <c r="L213" s="28">
        <v>0</v>
      </c>
      <c r="M213" s="28">
        <v>0</v>
      </c>
      <c r="N213" s="28">
        <v>0</v>
      </c>
      <c r="O213" s="28">
        <v>0</v>
      </c>
      <c r="P213" s="28">
        <f t="shared" si="2"/>
        <v>19974.900000000001</v>
      </c>
    </row>
    <row r="214" spans="1:16" ht="30" hidden="1" customHeight="1" x14ac:dyDescent="0.25">
      <c r="A214" s="21" t="s">
        <v>458</v>
      </c>
      <c r="B214" s="21" t="s">
        <v>80</v>
      </c>
      <c r="C214" s="22" t="s">
        <v>562</v>
      </c>
      <c r="D214" s="22" t="s">
        <v>563</v>
      </c>
      <c r="E214" s="23" t="s">
        <v>564</v>
      </c>
      <c r="F214" s="26" t="s">
        <v>565</v>
      </c>
      <c r="G214" s="27">
        <v>270090001</v>
      </c>
      <c r="H214" s="26" t="s">
        <v>57</v>
      </c>
      <c r="I214" s="28">
        <v>0</v>
      </c>
      <c r="J214" s="28">
        <v>0.06</v>
      </c>
      <c r="K214" s="28">
        <v>0.24</v>
      </c>
      <c r="L214" s="28">
        <v>0</v>
      </c>
      <c r="M214" s="28">
        <v>0</v>
      </c>
      <c r="N214" s="28">
        <v>0</v>
      </c>
      <c r="O214" s="28">
        <v>0</v>
      </c>
      <c r="P214" s="28">
        <f t="shared" si="2"/>
        <v>0.24</v>
      </c>
    </row>
    <row r="215" spans="1:16" ht="18" hidden="1" customHeight="1" x14ac:dyDescent="0.25">
      <c r="A215" s="21" t="s">
        <v>458</v>
      </c>
      <c r="B215" s="21" t="s">
        <v>86</v>
      </c>
      <c r="C215" s="22" t="s">
        <v>142</v>
      </c>
      <c r="D215" s="22" t="s">
        <v>143</v>
      </c>
      <c r="E215" s="23" t="s">
        <v>566</v>
      </c>
      <c r="F215" s="26" t="s">
        <v>567</v>
      </c>
      <c r="G215" s="27">
        <v>270090001</v>
      </c>
      <c r="H215" s="26" t="s">
        <v>57</v>
      </c>
      <c r="I215" s="28">
        <v>0</v>
      </c>
      <c r="J215" s="28">
        <v>0</v>
      </c>
      <c r="K215" s="28">
        <v>1884.68</v>
      </c>
      <c r="L215" s="28">
        <v>0</v>
      </c>
      <c r="M215" s="28">
        <v>0</v>
      </c>
      <c r="N215" s="28">
        <v>0</v>
      </c>
      <c r="O215" s="28">
        <v>0</v>
      </c>
      <c r="P215" s="28">
        <f t="shared" si="2"/>
        <v>1884.68</v>
      </c>
    </row>
    <row r="216" spans="1:16" ht="30" hidden="1" customHeight="1" x14ac:dyDescent="0.25">
      <c r="A216" s="21" t="s">
        <v>458</v>
      </c>
      <c r="B216" s="21" t="s">
        <v>86</v>
      </c>
      <c r="C216" s="22" t="s">
        <v>87</v>
      </c>
      <c r="D216" s="22" t="s">
        <v>88</v>
      </c>
      <c r="E216" s="23" t="s">
        <v>568</v>
      </c>
      <c r="F216" s="26" t="s">
        <v>569</v>
      </c>
      <c r="G216" s="27"/>
      <c r="H216" s="26" t="s">
        <v>57</v>
      </c>
      <c r="I216" s="28">
        <v>0</v>
      </c>
      <c r="J216" s="37">
        <v>35404.300000000003</v>
      </c>
      <c r="K216" s="28">
        <v>147264.93</v>
      </c>
      <c r="L216" s="28">
        <v>0</v>
      </c>
      <c r="M216" s="28">
        <v>0</v>
      </c>
      <c r="N216" s="28">
        <v>0</v>
      </c>
      <c r="O216" s="28">
        <v>0</v>
      </c>
      <c r="P216" s="28">
        <f t="shared" si="2"/>
        <v>147264.93</v>
      </c>
    </row>
    <row r="217" spans="1:16" ht="30" hidden="1" customHeight="1" x14ac:dyDescent="0.25">
      <c r="A217" s="21" t="s">
        <v>458</v>
      </c>
      <c r="B217" s="21" t="s">
        <v>86</v>
      </c>
      <c r="C217" s="22" t="s">
        <v>121</v>
      </c>
      <c r="D217" s="22" t="s">
        <v>122</v>
      </c>
      <c r="E217" s="23" t="s">
        <v>570</v>
      </c>
      <c r="F217" s="26" t="s">
        <v>571</v>
      </c>
      <c r="G217" s="27"/>
      <c r="H217" s="26" t="s">
        <v>57</v>
      </c>
      <c r="I217" s="28">
        <v>0</v>
      </c>
      <c r="J217" s="37">
        <v>6092.07</v>
      </c>
      <c r="K217" s="28">
        <v>9705.9599999999991</v>
      </c>
      <c r="L217" s="28">
        <v>0</v>
      </c>
      <c r="M217" s="28">
        <v>0</v>
      </c>
      <c r="N217" s="28">
        <v>0</v>
      </c>
      <c r="O217" s="28">
        <v>0</v>
      </c>
      <c r="P217" s="28">
        <f t="shared" si="2"/>
        <v>9705.9599999999991</v>
      </c>
    </row>
    <row r="218" spans="1:16" ht="30" hidden="1" customHeight="1" x14ac:dyDescent="0.25">
      <c r="A218" s="21" t="s">
        <v>458</v>
      </c>
      <c r="B218" s="21" t="s">
        <v>86</v>
      </c>
      <c r="C218" s="22" t="s">
        <v>444</v>
      </c>
      <c r="D218" s="22" t="s">
        <v>445</v>
      </c>
      <c r="E218" s="23" t="s">
        <v>572</v>
      </c>
      <c r="F218" s="26" t="s">
        <v>573</v>
      </c>
      <c r="G218" s="27"/>
      <c r="H218" s="26" t="s">
        <v>57</v>
      </c>
      <c r="I218" s="28">
        <v>0</v>
      </c>
      <c r="J218" s="37">
        <v>820.7</v>
      </c>
      <c r="K218" s="28">
        <v>2650.76</v>
      </c>
      <c r="L218" s="28">
        <v>0</v>
      </c>
      <c r="M218" s="28">
        <v>0</v>
      </c>
      <c r="N218" s="28">
        <v>0</v>
      </c>
      <c r="O218" s="28">
        <v>0</v>
      </c>
      <c r="P218" s="28">
        <f t="shared" si="2"/>
        <v>2650.76</v>
      </c>
    </row>
    <row r="219" spans="1:16" ht="30" hidden="1" customHeight="1" x14ac:dyDescent="0.25">
      <c r="A219" s="21" t="s">
        <v>458</v>
      </c>
      <c r="B219" s="21" t="s">
        <v>80</v>
      </c>
      <c r="C219" s="22" t="s">
        <v>124</v>
      </c>
      <c r="D219" s="22" t="s">
        <v>125</v>
      </c>
      <c r="E219" s="23" t="s">
        <v>574</v>
      </c>
      <c r="F219" s="26" t="s">
        <v>575</v>
      </c>
      <c r="G219" s="27"/>
      <c r="H219" s="26" t="s">
        <v>57</v>
      </c>
      <c r="I219" s="28">
        <v>0</v>
      </c>
      <c r="J219" s="37">
        <v>1310.93</v>
      </c>
      <c r="K219" s="28">
        <v>7531.23</v>
      </c>
      <c r="L219" s="28">
        <v>0</v>
      </c>
      <c r="M219" s="28">
        <v>0</v>
      </c>
      <c r="N219" s="28">
        <v>0</v>
      </c>
      <c r="O219" s="28">
        <v>0</v>
      </c>
      <c r="P219" s="28">
        <f t="shared" si="2"/>
        <v>7531.23</v>
      </c>
    </row>
    <row r="220" spans="1:16" ht="30" hidden="1" customHeight="1" x14ac:dyDescent="0.25">
      <c r="A220" s="21" t="s">
        <v>458</v>
      </c>
      <c r="B220" s="21" t="s">
        <v>80</v>
      </c>
      <c r="C220" s="22" t="s">
        <v>145</v>
      </c>
      <c r="D220" s="22" t="s">
        <v>146</v>
      </c>
      <c r="E220" s="23" t="s">
        <v>576</v>
      </c>
      <c r="F220" s="26" t="s">
        <v>577</v>
      </c>
      <c r="G220" s="27"/>
      <c r="H220" s="26" t="s">
        <v>57</v>
      </c>
      <c r="I220" s="28">
        <v>0</v>
      </c>
      <c r="J220" s="37">
        <v>4401.67</v>
      </c>
      <c r="K220" s="28">
        <v>20072.82</v>
      </c>
      <c r="L220" s="28">
        <v>0</v>
      </c>
      <c r="M220" s="28">
        <v>0</v>
      </c>
      <c r="N220" s="28">
        <v>0</v>
      </c>
      <c r="O220" s="28">
        <v>0</v>
      </c>
      <c r="P220" s="28">
        <f t="shared" si="2"/>
        <v>20072.82</v>
      </c>
    </row>
    <row r="221" spans="1:16" ht="30" hidden="1" customHeight="1" x14ac:dyDescent="0.25">
      <c r="A221" s="21" t="s">
        <v>458</v>
      </c>
      <c r="B221" s="21" t="s">
        <v>98</v>
      </c>
      <c r="C221" s="22" t="s">
        <v>99</v>
      </c>
      <c r="D221" s="23" t="s">
        <v>100</v>
      </c>
      <c r="E221" s="23" t="s">
        <v>578</v>
      </c>
      <c r="F221" s="26" t="s">
        <v>579</v>
      </c>
      <c r="G221" s="27"/>
      <c r="H221" s="26" t="s">
        <v>57</v>
      </c>
      <c r="I221" s="28">
        <v>0</v>
      </c>
      <c r="J221" s="37">
        <v>0.4</v>
      </c>
      <c r="K221" s="28">
        <v>1.84</v>
      </c>
      <c r="L221" s="28">
        <v>0</v>
      </c>
      <c r="M221" s="28">
        <v>0</v>
      </c>
      <c r="N221" s="28">
        <v>0</v>
      </c>
      <c r="O221" s="28">
        <v>0</v>
      </c>
      <c r="P221" s="28">
        <f t="shared" si="2"/>
        <v>1.84</v>
      </c>
    </row>
    <row r="222" spans="1:16" ht="15.75" hidden="1" customHeight="1" x14ac:dyDescent="0.25">
      <c r="A222" s="21" t="s">
        <v>458</v>
      </c>
      <c r="B222" s="21" t="s">
        <v>80</v>
      </c>
      <c r="C222" s="22" t="s">
        <v>220</v>
      </c>
      <c r="D222" s="23"/>
      <c r="E222" s="30" t="s">
        <v>580</v>
      </c>
      <c r="F222" s="26" t="s">
        <v>581</v>
      </c>
      <c r="G222" s="27">
        <v>270090001</v>
      </c>
      <c r="H222" s="26" t="s">
        <v>57</v>
      </c>
      <c r="I222" s="28">
        <v>0</v>
      </c>
      <c r="J222" s="28">
        <v>709.19</v>
      </c>
      <c r="K222" s="28">
        <v>709.18</v>
      </c>
      <c r="L222" s="28">
        <v>0</v>
      </c>
      <c r="M222" s="28">
        <v>0</v>
      </c>
      <c r="N222" s="28">
        <v>0</v>
      </c>
      <c r="O222" s="28">
        <v>0</v>
      </c>
      <c r="P222" s="28">
        <f t="shared" si="2"/>
        <v>709.18</v>
      </c>
    </row>
    <row r="223" spans="1:16" ht="33.75" hidden="1" customHeight="1" x14ac:dyDescent="0.25">
      <c r="A223" s="21" t="s">
        <v>582</v>
      </c>
      <c r="B223" s="21" t="s">
        <v>86</v>
      </c>
      <c r="C223" s="22" t="s">
        <v>87</v>
      </c>
      <c r="D223" s="22" t="s">
        <v>88</v>
      </c>
      <c r="E223" s="23" t="s">
        <v>583</v>
      </c>
      <c r="F223" s="26" t="s">
        <v>584</v>
      </c>
      <c r="G223" s="27">
        <v>270090001</v>
      </c>
      <c r="H223" s="26" t="s">
        <v>57</v>
      </c>
      <c r="I223" s="28">
        <v>936320.34</v>
      </c>
      <c r="J223" s="28"/>
      <c r="K223" s="28">
        <v>950809.78</v>
      </c>
      <c r="L223" s="28">
        <v>1601162.08</v>
      </c>
      <c r="M223" s="28">
        <v>399664.26</v>
      </c>
      <c r="N223" s="28">
        <v>399664.26</v>
      </c>
      <c r="O223" s="28">
        <v>326754.67</v>
      </c>
      <c r="P223" s="28">
        <f t="shared" si="2"/>
        <v>551145.52</v>
      </c>
    </row>
    <row r="224" spans="1:16" ht="33.75" hidden="1" customHeight="1" x14ac:dyDescent="0.25">
      <c r="A224" s="21" t="s">
        <v>582</v>
      </c>
      <c r="B224" s="21" t="s">
        <v>91</v>
      </c>
      <c r="C224" s="22" t="s">
        <v>92</v>
      </c>
      <c r="D224" s="22" t="s">
        <v>93</v>
      </c>
      <c r="E224" s="23" t="s">
        <v>585</v>
      </c>
      <c r="F224" s="26" t="s">
        <v>584</v>
      </c>
      <c r="G224" s="27">
        <v>270090001</v>
      </c>
      <c r="H224" s="26" t="s">
        <v>57</v>
      </c>
      <c r="I224" s="28">
        <v>6000</v>
      </c>
      <c r="J224" s="28"/>
      <c r="K224" s="28">
        <v>750</v>
      </c>
      <c r="L224" s="28">
        <v>0</v>
      </c>
      <c r="M224" s="28">
        <v>0</v>
      </c>
      <c r="N224" s="28">
        <v>0</v>
      </c>
      <c r="O224" s="28">
        <v>0</v>
      </c>
      <c r="P224" s="28">
        <f t="shared" si="2"/>
        <v>750</v>
      </c>
    </row>
    <row r="225" spans="1:16" ht="45" hidden="1" customHeight="1" x14ac:dyDescent="0.25">
      <c r="A225" s="21" t="s">
        <v>79</v>
      </c>
      <c r="B225" s="21" t="s">
        <v>86</v>
      </c>
      <c r="C225" s="22" t="s">
        <v>87</v>
      </c>
      <c r="D225" s="22" t="s">
        <v>88</v>
      </c>
      <c r="E225" s="30" t="s">
        <v>586</v>
      </c>
      <c r="F225" s="26" t="s">
        <v>587</v>
      </c>
      <c r="G225" s="27">
        <v>270090017</v>
      </c>
      <c r="H225" s="26" t="s">
        <v>164</v>
      </c>
      <c r="I225" s="28">
        <v>0</v>
      </c>
      <c r="J225" s="28">
        <v>10000000</v>
      </c>
      <c r="K225" s="31">
        <v>9900000</v>
      </c>
      <c r="L225" s="31">
        <v>9900000</v>
      </c>
      <c r="M225" s="31">
        <v>9900000</v>
      </c>
      <c r="N225" s="31">
        <v>9900000</v>
      </c>
      <c r="O225" s="31">
        <v>0</v>
      </c>
      <c r="P225" s="28">
        <f t="shared" si="2"/>
        <v>0</v>
      </c>
    </row>
    <row r="226" spans="1:16" ht="45" hidden="1" customHeight="1" x14ac:dyDescent="0.25">
      <c r="A226" s="21" t="s">
        <v>398</v>
      </c>
      <c r="B226" s="21" t="s">
        <v>91</v>
      </c>
      <c r="C226" s="22" t="s">
        <v>92</v>
      </c>
      <c r="D226" s="22" t="s">
        <v>93</v>
      </c>
      <c r="E226" s="23" t="s">
        <v>588</v>
      </c>
      <c r="F226" s="26" t="s">
        <v>589</v>
      </c>
      <c r="G226" s="27">
        <v>270090001</v>
      </c>
      <c r="H226" s="26" t="s">
        <v>57</v>
      </c>
      <c r="I226" s="28">
        <v>400000</v>
      </c>
      <c r="J226" s="28"/>
      <c r="K226" s="28">
        <v>400000</v>
      </c>
      <c r="L226" s="28">
        <v>231953.59</v>
      </c>
      <c r="M226" s="28">
        <v>231953.59</v>
      </c>
      <c r="N226" s="28">
        <v>231953.59</v>
      </c>
      <c r="O226" s="28">
        <v>211672.35</v>
      </c>
      <c r="P226" s="28">
        <f t="shared" si="2"/>
        <v>168046.41</v>
      </c>
    </row>
    <row r="227" spans="1:16" ht="18.75" customHeight="1" x14ac:dyDescent="0.25">
      <c r="A227" s="21"/>
      <c r="B227" s="21"/>
      <c r="C227" s="22"/>
      <c r="D227" s="22"/>
      <c r="E227" s="23"/>
      <c r="F227" s="26"/>
      <c r="G227" s="27"/>
      <c r="H227" s="26"/>
      <c r="I227" s="38">
        <f>SUBTOTAL(9,I2:I226)</f>
        <v>0</v>
      </c>
      <c r="J227" s="38">
        <f>SUBTOTAL(9,J2:J226)</f>
        <v>11897619.15</v>
      </c>
      <c r="K227" s="39">
        <f>SUBTOTAL(9,K2:K226)</f>
        <v>11896921.75</v>
      </c>
      <c r="L227" s="38">
        <f t="shared" ref="L227:P227" si="3">SUBTOTAL(9,L2:L226)</f>
        <v>8228942.5600000005</v>
      </c>
      <c r="M227" s="38">
        <f t="shared" si="3"/>
        <v>806814.34</v>
      </c>
      <c r="N227" s="40">
        <f t="shared" si="3"/>
        <v>806814.34</v>
      </c>
      <c r="O227" s="38">
        <f t="shared" si="3"/>
        <v>44154.7</v>
      </c>
      <c r="P227" s="38">
        <f t="shared" si="3"/>
        <v>11090107.409999998</v>
      </c>
    </row>
    <row r="230" spans="1:16" ht="15.75" x14ac:dyDescent="0.25">
      <c r="L230" s="23" t="s">
        <v>129</v>
      </c>
      <c r="M230" s="28">
        <v>323826.4299999997</v>
      </c>
      <c r="O230" s="42">
        <f>K227-L227</f>
        <v>3667979.1899999995</v>
      </c>
    </row>
    <row r="231" spans="1:16" ht="30" x14ac:dyDescent="0.25">
      <c r="H231" s="43" t="s">
        <v>590</v>
      </c>
      <c r="K231" s="42" t="e">
        <f>(#REF!+#REF!)/K227</f>
        <v>#REF!</v>
      </c>
      <c r="L231" s="22" t="s">
        <v>350</v>
      </c>
      <c r="M231" s="28">
        <v>16601.350000000035</v>
      </c>
    </row>
    <row r="232" spans="1:16" ht="30" x14ac:dyDescent="0.25">
      <c r="H232" s="44" t="s">
        <v>591</v>
      </c>
      <c r="K232" s="42">
        <f>K227*0.2</f>
        <v>2379384.35</v>
      </c>
      <c r="L232" s="24" t="s">
        <v>345</v>
      </c>
      <c r="M232" s="28">
        <v>86772.839999999967</v>
      </c>
    </row>
    <row r="233" spans="1:16" ht="30" x14ac:dyDescent="0.25">
      <c r="H233" s="44" t="s">
        <v>592</v>
      </c>
      <c r="K233" s="42" t="e">
        <f>K232-#REF!</f>
        <v>#REF!</v>
      </c>
      <c r="L233" s="24" t="s">
        <v>250</v>
      </c>
      <c r="M233" s="28">
        <v>227253.56</v>
      </c>
    </row>
    <row r="234" spans="1:16" ht="30" x14ac:dyDescent="0.25">
      <c r="H234" s="44" t="s">
        <v>593</v>
      </c>
      <c r="L234" s="22" t="s">
        <v>106</v>
      </c>
      <c r="M234" s="28">
        <v>76584.260000000009</v>
      </c>
    </row>
    <row r="235" spans="1:16" ht="15.75" x14ac:dyDescent="0.25">
      <c r="L235" s="22" t="s">
        <v>202</v>
      </c>
      <c r="M235" s="28">
        <f>1135097.81-279403</f>
        <v>855694.81</v>
      </c>
    </row>
    <row r="236" spans="1:16" ht="15.75" x14ac:dyDescent="0.25">
      <c r="M236" s="28">
        <f>SUBTOTAL(9,M230:M235)</f>
        <v>1586733.2499999998</v>
      </c>
    </row>
    <row r="238" spans="1:16" x14ac:dyDescent="0.25">
      <c r="M238" t="s">
        <v>594</v>
      </c>
    </row>
    <row r="239" spans="1:16" x14ac:dyDescent="0.25">
      <c r="E239" s="41" t="s">
        <v>595</v>
      </c>
      <c r="J239" s="45">
        <v>1984592.54</v>
      </c>
      <c r="M239" t="s">
        <v>596</v>
      </c>
    </row>
    <row r="240" spans="1:16" x14ac:dyDescent="0.25">
      <c r="J240" s="45">
        <f>J239-J227</f>
        <v>-9913026.6099999994</v>
      </c>
    </row>
    <row r="242" spans="8:10" x14ac:dyDescent="0.25">
      <c r="H242" s="41">
        <v>52101</v>
      </c>
      <c r="I242" s="41" t="s">
        <v>597</v>
      </c>
      <c r="J242" s="41">
        <f>11*25000</f>
        <v>275000</v>
      </c>
    </row>
    <row r="243" spans="8:10" x14ac:dyDescent="0.25">
      <c r="H243" s="41">
        <v>51501</v>
      </c>
      <c r="I243" s="41" t="s">
        <v>598</v>
      </c>
      <c r="J243" s="41">
        <f>11*25000</f>
        <v>275000</v>
      </c>
    </row>
    <row r="244" spans="8:10" x14ac:dyDescent="0.25">
      <c r="H244" s="41">
        <v>51901</v>
      </c>
      <c r="I244" s="41" t="s">
        <v>599</v>
      </c>
      <c r="J244" s="41">
        <f>3*25000</f>
        <v>75000</v>
      </c>
    </row>
    <row r="245" spans="8:10" x14ac:dyDescent="0.25">
      <c r="J245" s="41">
        <f>SUBTOTAL(9,J242:J244)</f>
        <v>625000</v>
      </c>
    </row>
    <row r="248" spans="8:10" x14ac:dyDescent="0.25">
      <c r="H248" s="41">
        <v>52101</v>
      </c>
      <c r="I248" s="41" t="s">
        <v>597</v>
      </c>
      <c r="J248" s="41">
        <f>10*25000</f>
        <v>250000</v>
      </c>
    </row>
    <row r="249" spans="8:10" x14ac:dyDescent="0.25">
      <c r="H249" s="41">
        <v>51501</v>
      </c>
      <c r="I249" s="41" t="s">
        <v>598</v>
      </c>
      <c r="J249" s="41">
        <f>10*25000</f>
        <v>250000</v>
      </c>
    </row>
    <row r="250" spans="8:10" x14ac:dyDescent="0.25">
      <c r="J250" s="41">
        <f>SUBTOTAL(9,J248:J249)</f>
        <v>500000</v>
      </c>
    </row>
  </sheetData>
  <autoFilter ref="A1:P226">
    <filterColumn colId="0">
      <filters>
        <filter val="MU.08"/>
      </filters>
    </filterColumn>
    <filterColumn colId="2">
      <filters>
        <filter val="035"/>
      </filters>
    </filterColumn>
    <filterColumn colId="10">
      <customFilters>
        <customFilter operator="notEqual" val=" "/>
      </customFilters>
    </filterColumn>
  </autoFilter>
  <printOptions horizontalCentered="1"/>
  <pageMargins left="0.6692913385826772" right="0.15748031496062992" top="0.47244094488188981" bottom="0.74803149606299213" header="0.31496062992125984" footer="0.31496062992125984"/>
  <pageSetup scale="55" orientation="landscape" r:id="rId1"/>
  <headerFooter>
    <oddFooter>&amp;C&amp;20Pag.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H11" sqref="H11"/>
    </sheetView>
  </sheetViews>
  <sheetFormatPr baseColWidth="10" defaultRowHeight="15" x14ac:dyDescent="0.25"/>
  <cols>
    <col min="1" max="1" width="5.7109375" customWidth="1"/>
    <col min="2" max="2" width="40" customWidth="1"/>
    <col min="3" max="3" width="15.5703125" customWidth="1"/>
    <col min="4" max="5" width="9.7109375" customWidth="1"/>
    <col min="6" max="6" width="22.7109375" customWidth="1"/>
    <col min="8" max="8" width="14" customWidth="1"/>
  </cols>
  <sheetData>
    <row r="1" spans="1:8" ht="26.25" x14ac:dyDescent="0.4">
      <c r="A1" s="14" t="s">
        <v>7</v>
      </c>
      <c r="B1" s="14"/>
      <c r="C1" s="14"/>
      <c r="D1" s="14"/>
      <c r="E1" s="14"/>
      <c r="F1" s="14"/>
      <c r="G1" s="14"/>
      <c r="H1" s="14"/>
    </row>
    <row r="2" spans="1:8" ht="18.75" x14ac:dyDescent="0.3">
      <c r="A2" s="15" t="s">
        <v>12</v>
      </c>
      <c r="B2" s="15"/>
      <c r="C2" s="15"/>
      <c r="D2" s="15"/>
      <c r="E2" s="15"/>
      <c r="F2" s="15"/>
      <c r="G2" s="15"/>
      <c r="H2" s="15"/>
    </row>
    <row r="3" spans="1:8" x14ac:dyDescent="0.25">
      <c r="A3" s="16"/>
      <c r="B3" s="16"/>
      <c r="C3" s="16"/>
      <c r="D3" s="16"/>
      <c r="E3" s="16"/>
      <c r="F3" s="16"/>
      <c r="G3" s="16"/>
      <c r="H3" s="16"/>
    </row>
    <row r="4" spans="1:8" ht="15.75" x14ac:dyDescent="0.25">
      <c r="E4" s="1" t="s">
        <v>8</v>
      </c>
      <c r="F4" s="5" t="s">
        <v>62</v>
      </c>
    </row>
    <row r="5" spans="1:8" ht="15.75" x14ac:dyDescent="0.25">
      <c r="E5" s="1"/>
      <c r="F5" s="5"/>
    </row>
    <row r="6" spans="1:8" ht="15.75" x14ac:dyDescent="0.25">
      <c r="E6" s="6" t="s">
        <v>11</v>
      </c>
      <c r="F6" s="7">
        <v>29901710</v>
      </c>
    </row>
    <row r="8" spans="1:8" x14ac:dyDescent="0.25">
      <c r="A8" s="13" t="s">
        <v>9</v>
      </c>
      <c r="B8" s="13" t="s">
        <v>2</v>
      </c>
      <c r="C8" s="13" t="s">
        <v>10</v>
      </c>
      <c r="D8" s="17" t="s">
        <v>3</v>
      </c>
      <c r="E8" s="17"/>
      <c r="F8" s="17"/>
      <c r="G8" s="13" t="s">
        <v>6</v>
      </c>
      <c r="H8" s="13" t="s">
        <v>1</v>
      </c>
    </row>
    <row r="9" spans="1:8" x14ac:dyDescent="0.25">
      <c r="A9" s="13"/>
      <c r="B9" s="13"/>
      <c r="C9" s="13"/>
      <c r="D9" s="12" t="s">
        <v>4</v>
      </c>
      <c r="E9" s="12" t="s">
        <v>5</v>
      </c>
      <c r="F9" s="12" t="s">
        <v>0</v>
      </c>
      <c r="G9" s="13"/>
      <c r="H9" s="13"/>
    </row>
    <row r="10" spans="1:8" ht="75" x14ac:dyDescent="0.25">
      <c r="A10" s="10">
        <v>1</v>
      </c>
      <c r="B10" s="2" t="s">
        <v>16</v>
      </c>
      <c r="C10" s="9">
        <v>44852.1</v>
      </c>
      <c r="D10" s="2" t="s">
        <v>13</v>
      </c>
      <c r="E10" s="2" t="s">
        <v>14</v>
      </c>
      <c r="F10" s="2" t="s">
        <v>17</v>
      </c>
      <c r="G10" s="8" t="s">
        <v>15</v>
      </c>
      <c r="H10" s="8" t="s">
        <v>18</v>
      </c>
    </row>
    <row r="11" spans="1:8" ht="75" x14ac:dyDescent="0.25">
      <c r="A11" s="11"/>
      <c r="B11" s="2" t="s">
        <v>43</v>
      </c>
      <c r="C11" s="9">
        <v>313536.13</v>
      </c>
      <c r="D11" s="2" t="s">
        <v>13</v>
      </c>
      <c r="E11" s="2" t="s">
        <v>14</v>
      </c>
      <c r="F11" s="2" t="s">
        <v>54</v>
      </c>
      <c r="G11" s="11" t="s">
        <v>15</v>
      </c>
      <c r="H11" s="11"/>
    </row>
    <row r="12" spans="1:8" ht="75" x14ac:dyDescent="0.25">
      <c r="A12" s="11"/>
      <c r="B12" s="2" t="s">
        <v>44</v>
      </c>
      <c r="C12" s="9">
        <v>532481.24</v>
      </c>
      <c r="D12" s="2" t="s">
        <v>13</v>
      </c>
      <c r="E12" s="2" t="s">
        <v>14</v>
      </c>
      <c r="F12" s="2" t="s">
        <v>55</v>
      </c>
      <c r="G12" s="11" t="s">
        <v>15</v>
      </c>
      <c r="H12" s="11"/>
    </row>
    <row r="13" spans="1:8" ht="60" x14ac:dyDescent="0.25">
      <c r="A13" s="11"/>
      <c r="B13" s="2" t="s">
        <v>45</v>
      </c>
      <c r="C13" s="9">
        <v>259899.35</v>
      </c>
      <c r="D13" s="2" t="s">
        <v>13</v>
      </c>
      <c r="E13" s="2" t="s">
        <v>14</v>
      </c>
      <c r="F13" s="2" t="s">
        <v>56</v>
      </c>
      <c r="G13" s="11" t="s">
        <v>15</v>
      </c>
      <c r="H13" s="11"/>
    </row>
    <row r="14" spans="1:8" ht="60" x14ac:dyDescent="0.25">
      <c r="A14" s="11"/>
      <c r="B14" s="2" t="s">
        <v>46</v>
      </c>
      <c r="C14" s="9">
        <v>1884092.15</v>
      </c>
      <c r="D14" s="2" t="s">
        <v>13</v>
      </c>
      <c r="E14" s="2" t="s">
        <v>14</v>
      </c>
      <c r="F14" s="2" t="s">
        <v>57</v>
      </c>
      <c r="G14" s="11" t="s">
        <v>15</v>
      </c>
      <c r="H14" s="11"/>
    </row>
    <row r="15" spans="1:8" ht="60" x14ac:dyDescent="0.25">
      <c r="A15" s="11"/>
      <c r="B15" s="2" t="s">
        <v>47</v>
      </c>
      <c r="C15" s="9">
        <v>778520.96</v>
      </c>
      <c r="D15" s="2" t="s">
        <v>13</v>
      </c>
      <c r="E15" s="2" t="s">
        <v>14</v>
      </c>
      <c r="F15" s="2" t="s">
        <v>58</v>
      </c>
      <c r="G15" s="11" t="s">
        <v>15</v>
      </c>
      <c r="H15" s="11"/>
    </row>
    <row r="16" spans="1:8" ht="75" x14ac:dyDescent="0.25">
      <c r="A16" s="11"/>
      <c r="B16" s="2" t="s">
        <v>48</v>
      </c>
      <c r="C16" s="9">
        <v>374647.54</v>
      </c>
      <c r="D16" s="2" t="s">
        <v>13</v>
      </c>
      <c r="E16" s="2" t="s">
        <v>14</v>
      </c>
      <c r="F16" s="2" t="s">
        <v>59</v>
      </c>
      <c r="G16" s="11" t="s">
        <v>15</v>
      </c>
      <c r="H16" s="11"/>
    </row>
    <row r="17" spans="1:8" ht="75" x14ac:dyDescent="0.25">
      <c r="A17" s="11"/>
      <c r="B17" s="2" t="s">
        <v>49</v>
      </c>
      <c r="C17" s="9">
        <v>3791053.87</v>
      </c>
      <c r="D17" s="2" t="s">
        <v>13</v>
      </c>
      <c r="E17" s="2" t="s">
        <v>14</v>
      </c>
      <c r="F17" s="2" t="s">
        <v>60</v>
      </c>
      <c r="G17" s="11" t="s">
        <v>15</v>
      </c>
      <c r="H17" s="11"/>
    </row>
    <row r="18" spans="1:8" ht="75" x14ac:dyDescent="0.25">
      <c r="A18" s="11"/>
      <c r="B18" s="2" t="s">
        <v>50</v>
      </c>
      <c r="C18" s="9">
        <v>655707.64</v>
      </c>
      <c r="D18" s="2" t="s">
        <v>13</v>
      </c>
      <c r="E18" s="2" t="s">
        <v>14</v>
      </c>
      <c r="F18" s="2" t="s">
        <v>56</v>
      </c>
      <c r="G18" s="11" t="s">
        <v>15</v>
      </c>
      <c r="H18" s="11"/>
    </row>
    <row r="19" spans="1:8" ht="90" x14ac:dyDescent="0.25">
      <c r="A19" s="11"/>
      <c r="B19" s="2" t="s">
        <v>51</v>
      </c>
      <c r="C19" s="9">
        <v>761542.58</v>
      </c>
      <c r="D19" s="2" t="s">
        <v>13</v>
      </c>
      <c r="E19" s="2" t="s">
        <v>14</v>
      </c>
      <c r="F19" s="2" t="s">
        <v>61</v>
      </c>
      <c r="G19" s="11" t="s">
        <v>15</v>
      </c>
      <c r="H19" s="11"/>
    </row>
    <row r="20" spans="1:8" ht="75" x14ac:dyDescent="0.25">
      <c r="A20" s="11"/>
      <c r="B20" s="2" t="s">
        <v>52</v>
      </c>
      <c r="C20" s="9">
        <v>1574459.01</v>
      </c>
      <c r="D20" s="2" t="s">
        <v>13</v>
      </c>
      <c r="E20" s="2" t="s">
        <v>14</v>
      </c>
      <c r="F20" s="2" t="s">
        <v>55</v>
      </c>
      <c r="G20" s="11" t="s">
        <v>15</v>
      </c>
      <c r="H20" s="11"/>
    </row>
    <row r="21" spans="1:8" ht="60" x14ac:dyDescent="0.25">
      <c r="A21" s="11"/>
      <c r="B21" s="2" t="s">
        <v>53</v>
      </c>
      <c r="C21" s="9">
        <v>926826.58</v>
      </c>
      <c r="D21" s="2" t="s">
        <v>13</v>
      </c>
      <c r="E21" s="2" t="s">
        <v>14</v>
      </c>
      <c r="F21" s="2" t="s">
        <v>17</v>
      </c>
      <c r="G21" s="11" t="s">
        <v>15</v>
      </c>
      <c r="H21" s="11"/>
    </row>
    <row r="22" spans="1:8" x14ac:dyDescent="0.25">
      <c r="A22" s="2"/>
      <c r="B22" s="2"/>
      <c r="C22" s="4">
        <f>SUM(C10:C21)</f>
        <v>11897619.15</v>
      </c>
      <c r="D22" s="3"/>
      <c r="E22" s="3"/>
      <c r="F22" s="3"/>
      <c r="G22" s="3"/>
      <c r="H22" s="3"/>
    </row>
  </sheetData>
  <autoFilter ref="A8:C22"/>
  <mergeCells count="9">
    <mergeCell ref="H8:H9"/>
    <mergeCell ref="A1:H1"/>
    <mergeCell ref="A2:H2"/>
    <mergeCell ref="A3:H3"/>
    <mergeCell ref="A8:A9"/>
    <mergeCell ref="C8:C9"/>
    <mergeCell ref="D8:F8"/>
    <mergeCell ref="G8:G9"/>
    <mergeCell ref="B8:B9"/>
  </mergeCells>
  <pageMargins left="0.70866141732283472" right="0.70866141732283472" top="0.74803149606299213" bottom="0.47244094488188981" header="0.31496062992125984" footer="0.31496062992125984"/>
  <pageSetup scale="70" orientation="portrait" r:id="rId1"/>
  <headerFooter>
    <oddFooter>&amp;C&amp;16Pag.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2do trim</vt:lpstr>
      <vt:lpstr>FIII</vt:lpstr>
      <vt:lpstr>'2do trim'!Títulos_a_imprimir</vt:lpstr>
      <vt:lpstr>FIII!Títulos_a_imprimir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PROGRAMACION</dc:creator>
  <cp:lastModifiedBy>LA</cp:lastModifiedBy>
  <cp:lastPrinted>2020-07-29T18:59:13Z</cp:lastPrinted>
  <dcterms:created xsi:type="dcterms:W3CDTF">2017-05-02T16:19:29Z</dcterms:created>
  <dcterms:modified xsi:type="dcterms:W3CDTF">2021-07-02T14:24:51Z</dcterms:modified>
</cp:coreProperties>
</file>